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a.vuckovic\Downloads\EMS\"/>
    </mc:Choice>
  </mc:AlternateContent>
  <xr:revisionPtr revIDLastSave="0" documentId="13_ncr:1_{FCD83C71-5F05-4FEC-AC43-B443521B78DD}" xr6:coauthVersionLast="47" xr6:coauthVersionMax="47" xr10:uidLastSave="{00000000-0000-0000-0000-000000000000}"/>
  <bookViews>
    <workbookView xWindow="-120" yWindow="-120" windowWidth="25440" windowHeight="15390" tabRatio="777" xr2:uid="{B11B4FC0-169C-4AF4-BB09-4A47579FA4EC}"/>
  </bookViews>
  <sheets>
    <sheet name="Poc.strana" sheetId="4" r:id="rId1"/>
    <sheet name="Sadrzaj_Dinamika" sheetId="39" r:id="rId2"/>
    <sheet name="Sumarno" sheetId="21" r:id="rId3"/>
    <sheet name="Dalekovodi" sheetId="36" r:id="rId4"/>
    <sheet name="Polja" sheetId="37" r:id="rId5"/>
    <sheet name="Interkonek.dalekov." sheetId="12" r:id="rId6"/>
    <sheet name="Proizvodni kapaciteti" sheetId="40" r:id="rId7"/>
    <sheet name="Mesta isporuke" sheetId="18" r:id="rId8"/>
    <sheet name="NapNivoi" sheetId="31" r:id="rId9"/>
  </sheets>
  <definedNames>
    <definedName name="_xlnm.Print_Area" localSheetId="3">Dalekovodi!$A$1:$J$33</definedName>
    <definedName name="_xlnm.Print_Area" localSheetId="5">'Interkonek.dalekov.'!$A$1:$J$37</definedName>
    <definedName name="_xlnm.Print_Area" localSheetId="7">'Mesta isporuke'!$A$1:$F$24</definedName>
    <definedName name="_xlnm.Print_Area" localSheetId="8">NapNivoi!$A$1:$H$15</definedName>
    <definedName name="_xlnm.Print_Area" localSheetId="0">Poc.strana!$A$1:$I$43</definedName>
    <definedName name="_xlnm.Print_Area" localSheetId="4">Polja!$A$1:$F$25</definedName>
    <definedName name="_xlnm.Print_Area" localSheetId="1">Sadrzaj_Dinamika!$A$1:$F$19</definedName>
    <definedName name="_xlnm.Print_Area" localSheetId="2">Sumarno!$A$1:$I$60</definedName>
    <definedName name="_xlnm.Print_Titles" localSheetId="1">Sadrzaj_Dinamika!$7:$11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36" l="1"/>
  <c r="F18" i="36"/>
  <c r="E18" i="36"/>
  <c r="I18" i="36" s="1"/>
  <c r="G35" i="36"/>
  <c r="F35" i="36"/>
  <c r="E35" i="36"/>
  <c r="E31" i="36"/>
  <c r="J38" i="36"/>
  <c r="I38" i="36"/>
  <c r="J37" i="36"/>
  <c r="I37" i="36"/>
  <c r="J36" i="36"/>
  <c r="I36" i="36"/>
  <c r="H35" i="36"/>
  <c r="J34" i="36"/>
  <c r="I34" i="36"/>
  <c r="J33" i="36"/>
  <c r="I33" i="36"/>
  <c r="J32" i="36"/>
  <c r="I32" i="36"/>
  <c r="H31" i="36"/>
  <c r="J31" i="36" s="1"/>
  <c r="G31" i="36"/>
  <c r="F31" i="36"/>
  <c r="J30" i="36"/>
  <c r="I30" i="36"/>
  <c r="J29" i="36"/>
  <c r="I29" i="36"/>
  <c r="J28" i="36"/>
  <c r="I28" i="36"/>
  <c r="J27" i="36"/>
  <c r="I27" i="36"/>
  <c r="J26" i="36"/>
  <c r="I26" i="36"/>
  <c r="H25" i="36"/>
  <c r="G25" i="36"/>
  <c r="F25" i="36"/>
  <c r="E25" i="36"/>
  <c r="J23" i="36"/>
  <c r="I23" i="36"/>
  <c r="J22" i="36"/>
  <c r="I22" i="36"/>
  <c r="J21" i="36"/>
  <c r="I21" i="36"/>
  <c r="J20" i="36"/>
  <c r="I20" i="36"/>
  <c r="J19" i="36"/>
  <c r="I19" i="36"/>
  <c r="H18" i="36"/>
  <c r="J18" i="36" s="1"/>
  <c r="J17" i="36"/>
  <c r="I17" i="36"/>
  <c r="J16" i="36"/>
  <c r="I16" i="36"/>
  <c r="J15" i="36"/>
  <c r="I15" i="36"/>
  <c r="J14" i="36"/>
  <c r="I14" i="36"/>
  <c r="H13" i="36"/>
  <c r="G13" i="36"/>
  <c r="F13" i="36"/>
  <c r="E13" i="36"/>
  <c r="I13" i="36" s="1"/>
  <c r="F43" i="40"/>
  <c r="G43" i="40"/>
  <c r="H43" i="40"/>
  <c r="I43" i="40"/>
  <c r="J43" i="40"/>
  <c r="K43" i="40"/>
  <c r="L43" i="40"/>
  <c r="F44" i="40"/>
  <c r="G44" i="40"/>
  <c r="H44" i="40"/>
  <c r="I44" i="40"/>
  <c r="J44" i="40"/>
  <c r="K44" i="40"/>
  <c r="L44" i="40"/>
  <c r="E44" i="40"/>
  <c r="N25" i="40"/>
  <c r="O25" i="40"/>
  <c r="P25" i="40"/>
  <c r="N26" i="40"/>
  <c r="O26" i="40"/>
  <c r="P26" i="40"/>
  <c r="M26" i="40"/>
  <c r="N16" i="40"/>
  <c r="O16" i="40"/>
  <c r="O43" i="40"/>
  <c r="P16" i="40"/>
  <c r="P43" i="40" s="1"/>
  <c r="N17" i="40"/>
  <c r="N44" i="40" s="1"/>
  <c r="O17" i="40"/>
  <c r="P17" i="40"/>
  <c r="M17" i="40"/>
  <c r="N35" i="40"/>
  <c r="O35" i="40"/>
  <c r="P35" i="40"/>
  <c r="M35" i="40"/>
  <c r="L31" i="40"/>
  <c r="L39" i="40"/>
  <c r="K31" i="40"/>
  <c r="K39" i="40" s="1"/>
  <c r="J31" i="40"/>
  <c r="J39" i="40" s="1"/>
  <c r="I31" i="40"/>
  <c r="I39" i="40" s="1"/>
  <c r="H31" i="40"/>
  <c r="P31" i="40" s="1"/>
  <c r="G31" i="40"/>
  <c r="F31" i="40"/>
  <c r="F39" i="40" s="1"/>
  <c r="E31" i="40"/>
  <c r="E39" i="40" s="1"/>
  <c r="L22" i="40"/>
  <c r="L30" i="40" s="1"/>
  <c r="K22" i="40"/>
  <c r="K30" i="40" s="1"/>
  <c r="J22" i="40"/>
  <c r="J30" i="40" s="1"/>
  <c r="I22" i="40"/>
  <c r="I30" i="40"/>
  <c r="H22" i="40"/>
  <c r="H30" i="40" s="1"/>
  <c r="G22" i="40"/>
  <c r="G30" i="40"/>
  <c r="F22" i="40"/>
  <c r="F30" i="40" s="1"/>
  <c r="E22" i="40"/>
  <c r="M22" i="40" s="1"/>
  <c r="M30" i="40" s="1"/>
  <c r="F13" i="40"/>
  <c r="G13" i="40"/>
  <c r="G21" i="40" s="1"/>
  <c r="H13" i="40"/>
  <c r="H21" i="40"/>
  <c r="P13" i="40"/>
  <c r="P21" i="40" s="1"/>
  <c r="I13" i="40"/>
  <c r="I21" i="40"/>
  <c r="J13" i="40"/>
  <c r="J40" i="40" s="1"/>
  <c r="J48" i="40" s="1"/>
  <c r="K13" i="40"/>
  <c r="K21" i="40" s="1"/>
  <c r="L13" i="40"/>
  <c r="L21" i="40"/>
  <c r="E13" i="40"/>
  <c r="E21" i="40" s="1"/>
  <c r="M28" i="40"/>
  <c r="O28" i="40"/>
  <c r="O46" i="40" s="1"/>
  <c r="P28" i="40"/>
  <c r="M15" i="40"/>
  <c r="N15" i="40"/>
  <c r="O15" i="40"/>
  <c r="P15" i="40"/>
  <c r="M16" i="40"/>
  <c r="M24" i="40"/>
  <c r="N24" i="40"/>
  <c r="O24" i="40"/>
  <c r="P24" i="40"/>
  <c r="M25" i="40"/>
  <c r="F41" i="40"/>
  <c r="G41" i="40"/>
  <c r="H41" i="40"/>
  <c r="I41" i="40"/>
  <c r="J41" i="40"/>
  <c r="K41" i="40"/>
  <c r="L41" i="40"/>
  <c r="F42" i="40"/>
  <c r="G42" i="40"/>
  <c r="H42" i="40"/>
  <c r="I42" i="40"/>
  <c r="J42" i="40"/>
  <c r="K42" i="40"/>
  <c r="L42" i="40"/>
  <c r="F45" i="40"/>
  <c r="G45" i="40"/>
  <c r="H45" i="40"/>
  <c r="I45" i="40"/>
  <c r="J45" i="40"/>
  <c r="K45" i="40"/>
  <c r="L45" i="40"/>
  <c r="G46" i="40"/>
  <c r="H46" i="40"/>
  <c r="I46" i="40"/>
  <c r="K46" i="40"/>
  <c r="L46" i="40"/>
  <c r="F47" i="40"/>
  <c r="G47" i="40"/>
  <c r="H47" i="40"/>
  <c r="I47" i="40"/>
  <c r="J47" i="40"/>
  <c r="K47" i="40"/>
  <c r="L47" i="40"/>
  <c r="E41" i="40"/>
  <c r="E42" i="40"/>
  <c r="E43" i="40"/>
  <c r="E45" i="40"/>
  <c r="E46" i="40"/>
  <c r="E47" i="40"/>
  <c r="B7" i="40"/>
  <c r="B4" i="40"/>
  <c r="B3" i="40"/>
  <c r="P38" i="40"/>
  <c r="O38" i="40"/>
  <c r="N38" i="40"/>
  <c r="M38" i="40"/>
  <c r="P37" i="40"/>
  <c r="O37" i="40"/>
  <c r="M37" i="40"/>
  <c r="P36" i="40"/>
  <c r="O36" i="40"/>
  <c r="N36" i="40"/>
  <c r="M36" i="40"/>
  <c r="P34" i="40"/>
  <c r="O34" i="40"/>
  <c r="N34" i="40"/>
  <c r="M34" i="40"/>
  <c r="M43" i="40" s="1"/>
  <c r="P33" i="40"/>
  <c r="O33" i="40"/>
  <c r="O42" i="40"/>
  <c r="N33" i="40"/>
  <c r="M33" i="40"/>
  <c r="P32" i="40"/>
  <c r="O32" i="40"/>
  <c r="N32" i="40"/>
  <c r="M32" i="40"/>
  <c r="P29" i="40"/>
  <c r="O29" i="40"/>
  <c r="N29" i="40"/>
  <c r="M29" i="40"/>
  <c r="P27" i="40"/>
  <c r="O27" i="40"/>
  <c r="N27" i="40"/>
  <c r="M27" i="40"/>
  <c r="P23" i="40"/>
  <c r="O23" i="40"/>
  <c r="N23" i="40"/>
  <c r="M23" i="40"/>
  <c r="P20" i="40"/>
  <c r="P47" i="40"/>
  <c r="O20" i="40"/>
  <c r="O47" i="40" s="1"/>
  <c r="N20" i="40"/>
  <c r="N47" i="40" s="1"/>
  <c r="M20" i="40"/>
  <c r="M47" i="40"/>
  <c r="P19" i="40"/>
  <c r="P46" i="40" s="1"/>
  <c r="O19" i="40"/>
  <c r="M19" i="40"/>
  <c r="P18" i="40"/>
  <c r="P45" i="40" s="1"/>
  <c r="O18" i="40"/>
  <c r="N18" i="40"/>
  <c r="M18" i="40"/>
  <c r="M45" i="40" s="1"/>
  <c r="P14" i="40"/>
  <c r="P41" i="40" s="1"/>
  <c r="O14" i="40"/>
  <c r="N14" i="40"/>
  <c r="M14" i="40"/>
  <c r="M41" i="40" s="1"/>
  <c r="M13" i="40"/>
  <c r="M21" i="40" s="1"/>
  <c r="E15" i="31"/>
  <c r="H12" i="18"/>
  <c r="G12" i="18"/>
  <c r="F12" i="18"/>
  <c r="E12" i="18"/>
  <c r="B7" i="31"/>
  <c r="B7" i="12"/>
  <c r="B7" i="37"/>
  <c r="B7" i="36"/>
  <c r="B7" i="21"/>
  <c r="B7" i="18"/>
  <c r="E21" i="37"/>
  <c r="E16" i="37"/>
  <c r="E11" i="37"/>
  <c r="F21" i="37"/>
  <c r="F16" i="37"/>
  <c r="F11" i="37"/>
  <c r="H53" i="21"/>
  <c r="F53" i="21"/>
  <c r="D53" i="21"/>
  <c r="G53" i="21"/>
  <c r="E53" i="21"/>
  <c r="I52" i="21"/>
  <c r="I51" i="21"/>
  <c r="I50" i="21"/>
  <c r="H46" i="21"/>
  <c r="F46" i="21"/>
  <c r="D46" i="21"/>
  <c r="G46" i="21"/>
  <c r="E46" i="21"/>
  <c r="I45" i="21"/>
  <c r="I44" i="21"/>
  <c r="I43" i="21"/>
  <c r="C3" i="37"/>
  <c r="C4" i="37"/>
  <c r="B3" i="36"/>
  <c r="B4" i="36"/>
  <c r="F60" i="21"/>
  <c r="I60" i="21" s="1"/>
  <c r="E60" i="21"/>
  <c r="H60" i="21"/>
  <c r="D60" i="21"/>
  <c r="I59" i="21"/>
  <c r="I58" i="21"/>
  <c r="I57" i="21"/>
  <c r="B4" i="31"/>
  <c r="B3" i="31"/>
  <c r="C15" i="31"/>
  <c r="D15" i="31"/>
  <c r="F15" i="31"/>
  <c r="G15" i="31"/>
  <c r="H15" i="31"/>
  <c r="B4" i="18"/>
  <c r="B3" i="18"/>
  <c r="B4" i="12"/>
  <c r="B3" i="12"/>
  <c r="B4" i="21"/>
  <c r="B3" i="21"/>
  <c r="J37" i="12"/>
  <c r="G60" i="21"/>
  <c r="G39" i="40"/>
  <c r="H39" i="40"/>
  <c r="N45" i="40"/>
  <c r="J21" i="40"/>
  <c r="F21" i="40"/>
  <c r="M42" i="40"/>
  <c r="E30" i="40"/>
  <c r="G40" i="40"/>
  <c r="G48" i="40" s="1"/>
  <c r="E40" i="40"/>
  <c r="M31" i="40"/>
  <c r="M39" i="40" s="1"/>
  <c r="I40" i="40"/>
  <c r="I48" i="40" s="1"/>
  <c r="I35" i="36"/>
  <c r="J35" i="36"/>
  <c r="I31" i="36"/>
  <c r="O44" i="40" l="1"/>
  <c r="N22" i="40"/>
  <c r="N30" i="40" s="1"/>
  <c r="O41" i="40"/>
  <c r="O45" i="40"/>
  <c r="P39" i="40"/>
  <c r="E48" i="40"/>
  <c r="P42" i="40"/>
  <c r="O22" i="40"/>
  <c r="O30" i="40" s="1"/>
  <c r="M44" i="40"/>
  <c r="N43" i="40"/>
  <c r="J25" i="36"/>
  <c r="F24" i="36"/>
  <c r="F39" i="36" s="1"/>
  <c r="E24" i="36"/>
  <c r="H24" i="36"/>
  <c r="J24" i="36" s="1"/>
  <c r="I46" i="21"/>
  <c r="I53" i="21"/>
  <c r="N41" i="40"/>
  <c r="N42" i="40"/>
  <c r="O13" i="40"/>
  <c r="O21" i="40" s="1"/>
  <c r="P44" i="40"/>
  <c r="M46" i="40"/>
  <c r="F40" i="40"/>
  <c r="F48" i="40" s="1"/>
  <c r="J13" i="36"/>
  <c r="G24" i="36"/>
  <c r="G39" i="36" s="1"/>
  <c r="I24" i="36"/>
  <c r="E39" i="36"/>
  <c r="H40" i="40"/>
  <c r="H48" i="40" s="1"/>
  <c r="K40" i="40"/>
  <c r="K48" i="40" s="1"/>
  <c r="O31" i="40"/>
  <c r="O39" i="40" s="1"/>
  <c r="L40" i="40"/>
  <c r="L48" i="40" s="1"/>
  <c r="H39" i="36"/>
  <c r="M40" i="40"/>
  <c r="M48" i="40" s="1"/>
  <c r="P22" i="40"/>
  <c r="P30" i="40" s="1"/>
  <c r="N31" i="40"/>
  <c r="N39" i="40" s="1"/>
  <c r="I25" i="36"/>
  <c r="N13" i="40"/>
  <c r="J39" i="36" l="1"/>
  <c r="P40" i="40"/>
  <c r="P48" i="40" s="1"/>
  <c r="O40" i="40"/>
  <c r="O48" i="40" s="1"/>
  <c r="I39" i="36"/>
  <c r="N21" i="40"/>
  <c r="N40" i="40"/>
  <c r="N48" i="40" s="1"/>
</calcChain>
</file>

<file path=xl/sharedStrings.xml><?xml version="1.0" encoding="utf-8"?>
<sst xmlns="http://schemas.openxmlformats.org/spreadsheetml/2006/main" count="422" uniqueCount="197">
  <si>
    <t>Редни број</t>
  </si>
  <si>
    <t>АГЕНЦИЈА ЗА ЕНЕРГЕТИКУ РЕПУБЛИКЕ СРБИЈЕ</t>
  </si>
  <si>
    <t xml:space="preserve">Дистрибуција електричне енергије </t>
  </si>
  <si>
    <t>* Телефон:</t>
  </si>
  <si>
    <t>* Телефакс:</t>
  </si>
  <si>
    <t xml:space="preserve">Управљање дистрибутивним системом за електричну енергију </t>
  </si>
  <si>
    <t>Трговина на мало електричном енергијом за потребе тарифних купаца</t>
  </si>
  <si>
    <t>* Електронска пошта:</t>
  </si>
  <si>
    <t>Укупно</t>
  </si>
  <si>
    <t>Назив енергетског субјекта:</t>
  </si>
  <si>
    <t>Особа за контакт:</t>
  </si>
  <si>
    <t>Подаци за контакт:</t>
  </si>
  <si>
    <t>Тражени подаци се уносе у ћелије обојене жутом бојом</t>
  </si>
  <si>
    <t>Седиште и адреса:</t>
  </si>
  <si>
    <t>Електродистрибуције</t>
  </si>
  <si>
    <t>400/x</t>
  </si>
  <si>
    <t>220/x</t>
  </si>
  <si>
    <t>110/x</t>
  </si>
  <si>
    <t>Напонски ниво</t>
  </si>
  <si>
    <t>Кабл</t>
  </si>
  <si>
    <t>Укупна инсталисана снага</t>
  </si>
  <si>
    <t>[kV]</t>
  </si>
  <si>
    <t>[km]</t>
  </si>
  <si>
    <t>[MVA]</t>
  </si>
  <si>
    <t xml:space="preserve"> [kV/kV]</t>
  </si>
  <si>
    <t>Црна Гора</t>
  </si>
  <si>
    <t>Хрватска</t>
  </si>
  <si>
    <t>Мађарска</t>
  </si>
  <si>
    <t>Румунија</t>
  </si>
  <si>
    <t>Бугарска</t>
  </si>
  <si>
    <t>Македонија</t>
  </si>
  <si>
    <t>Албанија</t>
  </si>
  <si>
    <t>УКУПНО</t>
  </si>
  <si>
    <t>Број 
трансформатора</t>
  </si>
  <si>
    <t>Редни 
број</t>
  </si>
  <si>
    <t>3</t>
  </si>
  <si>
    <t>4</t>
  </si>
  <si>
    <t>Корисници којима се испоручује електрична енергија</t>
  </si>
  <si>
    <t>Број</t>
  </si>
  <si>
    <t>корисника</t>
  </si>
  <si>
    <t>1.1</t>
  </si>
  <si>
    <t>1.2</t>
  </si>
  <si>
    <t>1.3</t>
  </si>
  <si>
    <t>1.4</t>
  </si>
  <si>
    <t>1.5</t>
  </si>
  <si>
    <t>`</t>
  </si>
  <si>
    <t>Преносни
однос</t>
  </si>
  <si>
    <t>5</t>
  </si>
  <si>
    <t>3.1</t>
  </si>
  <si>
    <t>3.2</t>
  </si>
  <si>
    <t>2.1</t>
  </si>
  <si>
    <t>2.2</t>
  </si>
  <si>
    <t>2.3</t>
  </si>
  <si>
    <t>2.4</t>
  </si>
  <si>
    <t>2.5</t>
  </si>
  <si>
    <t>Датум обраде:</t>
  </si>
  <si>
    <t>Агенција за енергетику Републике Србије</t>
  </si>
  <si>
    <t>сви</t>
  </si>
  <si>
    <t>Прикупљање података - електрична енергија - техничко-енергетски подаци</t>
  </si>
  <si>
    <t>ЕЕС суседне земље</t>
  </si>
  <si>
    <t>Ознака далековода</t>
  </si>
  <si>
    <t>Назив далековода</t>
  </si>
  <si>
    <t>Напомена</t>
  </si>
  <si>
    <t>Укупан број интерконективних далековода</t>
  </si>
  <si>
    <t>Босна и</t>
  </si>
  <si>
    <t>Херцеговина</t>
  </si>
  <si>
    <t>[ком]</t>
  </si>
  <si>
    <t>5.1</t>
  </si>
  <si>
    <t>5.2</t>
  </si>
  <si>
    <t>6.1</t>
  </si>
  <si>
    <t>6.2</t>
  </si>
  <si>
    <t>6.3</t>
  </si>
  <si>
    <t>7.1</t>
  </si>
  <si>
    <t>7.2</t>
  </si>
  <si>
    <t>4.1</t>
  </si>
  <si>
    <t>4.2</t>
  </si>
  <si>
    <t>5.3</t>
  </si>
  <si>
    <t>5.4</t>
  </si>
  <si>
    <t>7.3</t>
  </si>
  <si>
    <t>7.4</t>
  </si>
  <si>
    <t>Укупан број 
разводних постројења</t>
  </si>
  <si>
    <t xml:space="preserve"> [kV]</t>
  </si>
  <si>
    <t>места испоруке</t>
  </si>
  <si>
    <t>Дужина далековода до границе</t>
  </si>
  <si>
    <t>[MWh]</t>
  </si>
  <si>
    <t>ЕМС сопст.потр.</t>
  </si>
  <si>
    <t>ТРАНСФОРМАТОРСКЕ СТАНИЦЕ У ВЛАСНИШТВУ ДРУГИХ ЕНЕРГЕТСКИХ СУБЈЕКАТА</t>
  </si>
  <si>
    <t>ТРАНСФОРМАТОРСКЕ СТАНИЦЕ У ВЛАСНИШТВУ КУПАЦА</t>
  </si>
  <si>
    <t>6</t>
  </si>
  <si>
    <t xml:space="preserve">Напомене: </t>
  </si>
  <si>
    <t>Број 
трансформаторских станица</t>
  </si>
  <si>
    <t>Преузето од произвођача</t>
  </si>
  <si>
    <t>Укупан број поља на ВН страни</t>
  </si>
  <si>
    <t>Укупан број поља на НН страни</t>
  </si>
  <si>
    <t>Укупан број поља</t>
  </si>
  <si>
    <t>Једноструки</t>
  </si>
  <si>
    <t>Двоструки</t>
  </si>
  <si>
    <t>Тип стуба</t>
  </si>
  <si>
    <t>Укупно сви типови стубова</t>
  </si>
  <si>
    <t>Портални са затегама</t>
  </si>
  <si>
    <t>Ипсилон (Y)</t>
  </si>
  <si>
    <t>Остали</t>
  </si>
  <si>
    <t>Укупно стубова</t>
  </si>
  <si>
    <t>Укупна дужина</t>
  </si>
  <si>
    <t>Јела</t>
  </si>
  <si>
    <t>Буре</t>
  </si>
  <si>
    <t>СВИ</t>
  </si>
  <si>
    <t>Челично решеткасти</t>
  </si>
  <si>
    <t>Армирано-бетонски</t>
  </si>
  <si>
    <t>3.2.1</t>
  </si>
  <si>
    <t>3.2.2</t>
  </si>
  <si>
    <t>3.2.3</t>
  </si>
  <si>
    <t>3.1.1</t>
  </si>
  <si>
    <t>3.1.2</t>
  </si>
  <si>
    <t>3.1.3</t>
  </si>
  <si>
    <t>3.1.4</t>
  </si>
  <si>
    <t>дужина
[km]</t>
  </si>
  <si>
    <t>број стубова
[ком]</t>
  </si>
  <si>
    <t>Врста поља</t>
  </si>
  <si>
    <t>Далеководно</t>
  </si>
  <si>
    <t>Трансформаторско</t>
  </si>
  <si>
    <t>Спојно</t>
  </si>
  <si>
    <t>Напонски ниво
[kV]</t>
  </si>
  <si>
    <t>3.3</t>
  </si>
  <si>
    <t>Назив табеле</t>
  </si>
  <si>
    <t>Рок за достављање података Агенцији</t>
  </si>
  <si>
    <t>Форма у којој се доставља</t>
  </si>
  <si>
    <t>Електронски</t>
  </si>
  <si>
    <t>ПРЕГЛЕД ТАБЕЛА ЗА ДОСТАВЉАЊЕ ИНФОРМАЦИЈА</t>
  </si>
  <si>
    <t xml:space="preserve">Испорука корисницима </t>
  </si>
  <si>
    <t>Преузето из суседних ЕЕС</t>
  </si>
  <si>
    <t>Испорука суседним ЕЕС</t>
  </si>
  <si>
    <t>РАЗВОДНА ПОСТРОЈЕЊА У ВЛАСНИШТВУ ДРУГИХ ЕНЕРГЕТСКИХ СУБЈЕКАТА</t>
  </si>
  <si>
    <t>ДАЛЕКОВОДИ У ВЛАСНИШТВУ ДРУГИХ ЕНЕРГЕТСКИХ СУБЈЕКАТА</t>
  </si>
  <si>
    <t>ДАЛЕКОВОДИ У ВЛАСНИШТВУ КУПАЦА</t>
  </si>
  <si>
    <t>Остала</t>
  </si>
  <si>
    <t>Реверзибилна хидроелектрана</t>
  </si>
  <si>
    <t>Пумпно-акумулационо постројење</t>
  </si>
  <si>
    <t>31. јануар - 
за претходну годину</t>
  </si>
  <si>
    <t>3.4</t>
  </si>
  <si>
    <t>Година за коју се достављају подаци:</t>
  </si>
  <si>
    <t>ПРЕНОСНИ КАПАЦИТЕТИ - СТАЊЕ НА КРАЈУ год ГОДИНЕ</t>
  </si>
  <si>
    <t>ДАЛЕКОВОДИ - СТАЊЕ НА КРАЈУ год ГОДИНЕ</t>
  </si>
  <si>
    <t>ПОЉА - СТАЊЕ НА КРАЈУ год ГОДИНЕ</t>
  </si>
  <si>
    <t>ИНТЕРКОНЕКТИВНИ ДАЛЕКОВОДИ - СТАЊЕ НА КРАЈУ год ГОДИНЕ</t>
  </si>
  <si>
    <t>БРОЈ МЕСТА ИСПОРУКЕ - СТАЊЕ НА КРАЈУ 
год ГОДИНЕ</t>
  </si>
  <si>
    <t>ПРЕУЗИМАЊЕ, ИСПОРУКА И ПОТРОШЊА ПО НАПОНСКИМ НИВОИМА У год ГОДИНИ</t>
  </si>
  <si>
    <t>мерна места</t>
  </si>
  <si>
    <t>Крајњи купац Железнице Србије</t>
  </si>
  <si>
    <t>Крајњи купци (без Железница Србије)</t>
  </si>
  <si>
    <t>Напомена: Место испоруке је трансформаторска станица
                 Мерно место је мерни уређај</t>
  </si>
  <si>
    <t>НАПОМЕНА: - Сопствена потрошња је потрошња у енергетским објектима преносног система</t>
  </si>
  <si>
    <t>ЕТ-3-1.1</t>
  </si>
  <si>
    <t>ЕТ-3-1.2</t>
  </si>
  <si>
    <t>ЕТ-3-1.3</t>
  </si>
  <si>
    <t>ЕТ-3-2</t>
  </si>
  <si>
    <t>ЕТ-3-3</t>
  </si>
  <si>
    <t>ЕТ-3-8</t>
  </si>
  <si>
    <t>Уговорена снага 
[MW]</t>
  </si>
  <si>
    <t>Годишња испорука [GWh]</t>
  </si>
  <si>
    <t>ТРАНСФОРМАТОРСКЕ СТАНИЦЕ У ВЛАСНИШТВУ ЕМС АД</t>
  </si>
  <si>
    <t>РАЗВОДНА ПОСТРОЈЕЊА У ВЛАСНИШТВУ ЕМС АД</t>
  </si>
  <si>
    <t>ДАЛЕКОВОДИ У ВЛАСНИШТВУ ЕМС АД</t>
  </si>
  <si>
    <t>Власништво ЕМС АД</t>
  </si>
  <si>
    <t>Управља ЕМС АД</t>
  </si>
  <si>
    <t>Преузето из дистрибутивног система</t>
  </si>
  <si>
    <t>Врста</t>
  </si>
  <si>
    <t>Власништво других</t>
  </si>
  <si>
    <t>Број електрана</t>
  </si>
  <si>
    <t>Број агрегата</t>
  </si>
  <si>
    <t>Инсталис. снага</t>
  </si>
  <si>
    <t>Преузето у мрежу</t>
  </si>
  <si>
    <t>Електране на ветар</t>
  </si>
  <si>
    <t>Електране на сунчану енергију</t>
  </si>
  <si>
    <t>Остале</t>
  </si>
  <si>
    <t>Укупно на 10 kV</t>
  </si>
  <si>
    <t>све</t>
  </si>
  <si>
    <t>Хидроелектране</t>
  </si>
  <si>
    <t>Термоелектране</t>
  </si>
  <si>
    <t>Проточне хидроелектране</t>
  </si>
  <si>
    <t>Акумулационе хидроелектране</t>
  </si>
  <si>
    <t>Укупно на 400 kV</t>
  </si>
  <si>
    <t>Укупно на 220 kV</t>
  </si>
  <si>
    <t>[MW]</t>
  </si>
  <si>
    <t>ЕТ-3-6.1</t>
  </si>
  <si>
    <t>ЕЛЕКТРАНЕ ПОВЕЗАНЕ НА ПРЕНОСНИ СИСТЕМ - СТАЊЕ НА КРАЈУ год ГОДИНЕ</t>
  </si>
  <si>
    <t>TE-TO</t>
  </si>
  <si>
    <t>7</t>
  </si>
  <si>
    <t>Затворени дистрибутивни системи</t>
  </si>
  <si>
    <t>Произвођачи електричне енергије, као купци, за испоручену електричну енергију преко трансформатора опште групе</t>
  </si>
  <si>
    <t>Цевни</t>
  </si>
  <si>
    <t>3.3.1</t>
  </si>
  <si>
    <t>3.3.2</t>
  </si>
  <si>
    <t>3.3.3</t>
  </si>
  <si>
    <t>3.1.5</t>
  </si>
  <si>
    <t>Регионални центар одржавања</t>
  </si>
  <si>
    <t>Власништво ЕПС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</si>
</sst>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"/>
  </numFmts>
  <fonts count="20" x14ac:knownFonts="1">
    <font>
      <sz val="10"/>
      <name val="Arial"/>
    </font>
    <font>
      <sz val="8"/>
      <name val="Arial"/>
      <family val="2"/>
    </font>
    <font>
      <sz val="12"/>
      <name val="Helv"/>
    </font>
    <font>
      <sz val="12"/>
      <color indexed="18"/>
      <name val="Arial"/>
      <family val="2"/>
    </font>
    <font>
      <b/>
      <sz val="12"/>
      <color indexed="18"/>
      <name val="Arial Narrow"/>
      <family val="2"/>
    </font>
    <font>
      <sz val="12"/>
      <color indexed="18"/>
      <name val="Arial Narrow"/>
      <family val="2"/>
    </font>
    <font>
      <sz val="10"/>
      <color indexed="18"/>
      <name val="Arial Narrow"/>
      <family val="2"/>
    </font>
    <font>
      <sz val="10"/>
      <name val="Arial Narrow"/>
      <family val="2"/>
    </font>
    <font>
      <sz val="10"/>
      <color indexed="18"/>
      <name val="Arial Narrow"/>
      <family val="2"/>
      <charset val="204"/>
    </font>
    <font>
      <b/>
      <sz val="10"/>
      <color indexed="18"/>
      <name val="Arial Narrow"/>
      <family val="2"/>
      <charset val="204"/>
    </font>
    <font>
      <sz val="10"/>
      <color indexed="18"/>
      <name val="Arial"/>
      <family val="2"/>
    </font>
    <font>
      <b/>
      <sz val="10"/>
      <color indexed="18"/>
      <name val="Arial Narrow"/>
      <family val="2"/>
    </font>
    <font>
      <sz val="10"/>
      <color indexed="10"/>
      <name val="Arial Narrow"/>
      <family val="2"/>
      <charset val="204"/>
    </font>
    <font>
      <sz val="10"/>
      <color indexed="18"/>
      <name val="Arial Narrow"/>
      <family val="2"/>
      <charset val="238"/>
    </font>
    <font>
      <sz val="10"/>
      <name val="Arial"/>
      <family val="2"/>
    </font>
    <font>
      <sz val="8"/>
      <name val="Arial"/>
      <family val="2"/>
    </font>
    <font>
      <b/>
      <sz val="10"/>
      <color indexed="10"/>
      <name val="Arial Narrow"/>
      <family val="2"/>
    </font>
    <font>
      <i/>
      <sz val="10"/>
      <color indexed="18"/>
      <name val="Arial Narrow"/>
      <family val="2"/>
    </font>
    <font>
      <sz val="10"/>
      <color rgb="FFFF0000"/>
      <name val="Arial Narrow"/>
      <family val="2"/>
      <charset val="238"/>
    </font>
    <font>
      <sz val="10"/>
      <color rgb="FF00206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164" fontId="2" fillId="0" borderId="0"/>
  </cellStyleXfs>
  <cellXfs count="495">
    <xf numFmtId="0" fontId="0" fillId="0" borderId="0" xfId="0"/>
    <xf numFmtId="0" fontId="3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/>
    <xf numFmtId="49" fontId="6" fillId="2" borderId="0" xfId="0" applyNumberFormat="1" applyFont="1" applyFill="1"/>
    <xf numFmtId="49" fontId="5" fillId="2" borderId="0" xfId="0" applyNumberFormat="1" applyFont="1" applyFill="1"/>
    <xf numFmtId="49" fontId="6" fillId="0" borderId="0" xfId="0" applyNumberFormat="1" applyFont="1"/>
    <xf numFmtId="49" fontId="7" fillId="2" borderId="0" xfId="0" applyNumberFormat="1" applyFont="1" applyFill="1"/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0" xfId="0" applyFont="1" applyFill="1"/>
    <xf numFmtId="49" fontId="10" fillId="2" borderId="0" xfId="0" applyNumberFormat="1" applyFont="1" applyFill="1"/>
    <xf numFmtId="49" fontId="6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right" vertical="center" wrapText="1"/>
    </xf>
    <xf numFmtId="0" fontId="6" fillId="3" borderId="12" xfId="0" applyFont="1" applyFill="1" applyBorder="1" applyAlignment="1">
      <alignment horizontal="right" vertical="center"/>
    </xf>
    <xf numFmtId="0" fontId="6" fillId="3" borderId="13" xfId="0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 wrapText="1"/>
    </xf>
    <xf numFmtId="49" fontId="6" fillId="2" borderId="17" xfId="0" applyNumberFormat="1" applyFont="1" applyFill="1" applyBorder="1" applyAlignment="1">
      <alignment horizontal="center" vertical="center"/>
    </xf>
    <xf numFmtId="49" fontId="6" fillId="2" borderId="18" xfId="0" applyNumberFormat="1" applyFont="1" applyFill="1" applyBorder="1" applyAlignment="1">
      <alignment horizontal="center" vertical="center"/>
    </xf>
    <xf numFmtId="49" fontId="6" fillId="2" borderId="19" xfId="0" applyNumberFormat="1" applyFont="1" applyFill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0" xfId="0" applyFont="1" applyFill="1"/>
    <xf numFmtId="2" fontId="6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vertical="center"/>
    </xf>
    <xf numFmtId="2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righ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3" borderId="28" xfId="0" applyFont="1" applyFill="1" applyBorder="1" applyAlignment="1">
      <alignment horizontal="right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49" fontId="6" fillId="2" borderId="31" xfId="0" applyNumberFormat="1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0" fillId="2" borderId="0" xfId="0" applyFill="1"/>
    <xf numFmtId="49" fontId="6" fillId="0" borderId="17" xfId="0" applyNumberFormat="1" applyFont="1" applyBorder="1" applyAlignment="1">
      <alignment horizontal="center" vertical="center"/>
    </xf>
    <xf numFmtId="49" fontId="6" fillId="0" borderId="34" xfId="0" applyNumberFormat="1" applyFont="1" applyBorder="1" applyAlignment="1">
      <alignment horizontal="center" vertical="center"/>
    </xf>
    <xf numFmtId="49" fontId="6" fillId="0" borderId="35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36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/>
    </xf>
    <xf numFmtId="4" fontId="6" fillId="2" borderId="38" xfId="0" applyNumberFormat="1" applyFont="1" applyFill="1" applyBorder="1" applyAlignment="1">
      <alignment horizontal="right" vertical="center"/>
    </xf>
    <xf numFmtId="4" fontId="6" fillId="2" borderId="39" xfId="0" applyNumberFormat="1" applyFont="1" applyFill="1" applyBorder="1" applyAlignment="1">
      <alignment horizontal="right" vertical="center"/>
    </xf>
    <xf numFmtId="49" fontId="6" fillId="2" borderId="40" xfId="0" applyNumberFormat="1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right" vertical="center"/>
    </xf>
    <xf numFmtId="49" fontId="6" fillId="2" borderId="43" xfId="0" applyNumberFormat="1" applyFont="1" applyFill="1" applyBorder="1" applyAlignment="1">
      <alignment horizontal="center" vertical="center"/>
    </xf>
    <xf numFmtId="49" fontId="6" fillId="3" borderId="0" xfId="0" applyNumberFormat="1" applyFont="1" applyFill="1" applyProtection="1">
      <protection locked="0"/>
    </xf>
    <xf numFmtId="0" fontId="6" fillId="3" borderId="0" xfId="0" applyFont="1" applyFill="1" applyAlignment="1">
      <alignment horizontal="left" vertical="center"/>
    </xf>
    <xf numFmtId="49" fontId="6" fillId="3" borderId="0" xfId="0" applyNumberFormat="1" applyFont="1" applyFill="1"/>
    <xf numFmtId="4" fontId="6" fillId="2" borderId="44" xfId="0" applyNumberFormat="1" applyFont="1" applyFill="1" applyBorder="1" applyAlignment="1">
      <alignment horizontal="right" vertical="center"/>
    </xf>
    <xf numFmtId="0" fontId="6" fillId="2" borderId="45" xfId="0" applyFont="1" applyFill="1" applyBorder="1" applyAlignment="1">
      <alignment horizontal="right" vertical="center"/>
    </xf>
    <xf numFmtId="4" fontId="6" fillId="0" borderId="46" xfId="0" applyNumberFormat="1" applyFont="1" applyBorder="1" applyAlignment="1">
      <alignment horizontal="right" vertical="center"/>
    </xf>
    <xf numFmtId="4" fontId="6" fillId="0" borderId="47" xfId="0" applyNumberFormat="1" applyFont="1" applyBorder="1" applyAlignment="1">
      <alignment horizontal="right" vertical="center"/>
    </xf>
    <xf numFmtId="0" fontId="6" fillId="3" borderId="7" xfId="0" applyFont="1" applyFill="1" applyBorder="1" applyAlignment="1">
      <alignment vertical="center"/>
    </xf>
    <xf numFmtId="0" fontId="6" fillId="3" borderId="48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49" xfId="0" applyFont="1" applyFill="1" applyBorder="1" applyAlignment="1">
      <alignment vertical="center"/>
    </xf>
    <xf numFmtId="0" fontId="6" fillId="3" borderId="50" xfId="0" applyFont="1" applyFill="1" applyBorder="1" applyAlignment="1">
      <alignment vertical="center"/>
    </xf>
    <xf numFmtId="0" fontId="6" fillId="3" borderId="51" xfId="0" applyFont="1" applyFill="1" applyBorder="1" applyAlignment="1">
      <alignment vertical="center"/>
    </xf>
    <xf numFmtId="0" fontId="6" fillId="3" borderId="29" xfId="0" applyFont="1" applyFill="1" applyBorder="1" applyAlignment="1">
      <alignment vertical="center"/>
    </xf>
    <xf numFmtId="0" fontId="6" fillId="3" borderId="30" xfId="0" applyFont="1" applyFill="1" applyBorder="1" applyAlignment="1">
      <alignment vertical="center"/>
    </xf>
    <xf numFmtId="0" fontId="6" fillId="3" borderId="32" xfId="0" applyFont="1" applyFill="1" applyBorder="1" applyAlignment="1">
      <alignment vertical="center"/>
    </xf>
    <xf numFmtId="0" fontId="12" fillId="2" borderId="0" xfId="0" applyFont="1" applyFill="1"/>
    <xf numFmtId="0" fontId="12" fillId="2" borderId="0" xfId="0" applyFont="1" applyFill="1" applyAlignment="1">
      <alignment vertical="center"/>
    </xf>
    <xf numFmtId="0" fontId="6" fillId="0" borderId="52" xfId="0" applyFont="1" applyBorder="1" applyAlignment="1">
      <alignment horizontal="center" vertical="center" wrapText="1"/>
    </xf>
    <xf numFmtId="4" fontId="6" fillId="3" borderId="53" xfId="0" applyNumberFormat="1" applyFont="1" applyFill="1" applyBorder="1" applyAlignment="1">
      <alignment horizontal="right" vertical="center"/>
    </xf>
    <xf numFmtId="4" fontId="6" fillId="3" borderId="54" xfId="0" applyNumberFormat="1" applyFont="1" applyFill="1" applyBorder="1" applyAlignment="1">
      <alignment horizontal="right" vertical="center"/>
    </xf>
    <xf numFmtId="0" fontId="6" fillId="3" borderId="54" xfId="0" applyFont="1" applyFill="1" applyBorder="1" applyAlignment="1">
      <alignment horizontal="right" vertical="center"/>
    </xf>
    <xf numFmtId="4" fontId="6" fillId="3" borderId="29" xfId="0" applyNumberFormat="1" applyFont="1" applyFill="1" applyBorder="1" applyAlignment="1">
      <alignment horizontal="right" vertical="center"/>
    </xf>
    <xf numFmtId="4" fontId="6" fillId="3" borderId="55" xfId="0" applyNumberFormat="1" applyFont="1" applyFill="1" applyBorder="1" applyAlignment="1">
      <alignment horizontal="right" vertical="center"/>
    </xf>
    <xf numFmtId="4" fontId="6" fillId="3" borderId="56" xfId="0" applyNumberFormat="1" applyFont="1" applyFill="1" applyBorder="1" applyAlignment="1">
      <alignment horizontal="right" vertical="center"/>
    </xf>
    <xf numFmtId="0" fontId="6" fillId="3" borderId="56" xfId="0" applyFont="1" applyFill="1" applyBorder="1" applyAlignment="1">
      <alignment horizontal="right" vertical="center"/>
    </xf>
    <xf numFmtId="4" fontId="6" fillId="3" borderId="30" xfId="0" applyNumberFormat="1" applyFont="1" applyFill="1" applyBorder="1" applyAlignment="1">
      <alignment horizontal="right" vertical="center"/>
    </xf>
    <xf numFmtId="0" fontId="6" fillId="2" borderId="57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4" fontId="6" fillId="0" borderId="53" xfId="0" applyNumberFormat="1" applyFont="1" applyBorder="1" applyAlignment="1">
      <alignment horizontal="right" vertical="center"/>
    </xf>
    <xf numFmtId="1" fontId="6" fillId="0" borderId="54" xfId="0" applyNumberFormat="1" applyFont="1" applyBorder="1" applyAlignment="1">
      <alignment horizontal="right" vertical="center"/>
    </xf>
    <xf numFmtId="3" fontId="6" fillId="0" borderId="46" xfId="0" applyNumberFormat="1" applyFont="1" applyBorder="1" applyAlignment="1">
      <alignment horizontal="right"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left" vertical="center"/>
    </xf>
    <xf numFmtId="4" fontId="6" fillId="0" borderId="63" xfId="0" applyNumberFormat="1" applyFont="1" applyBorder="1" applyAlignment="1">
      <alignment horizontal="right" vertical="center"/>
    </xf>
    <xf numFmtId="3" fontId="6" fillId="0" borderId="64" xfId="0" applyNumberFormat="1" applyFont="1" applyBorder="1" applyAlignment="1">
      <alignment horizontal="right" vertical="center"/>
    </xf>
    <xf numFmtId="0" fontId="6" fillId="2" borderId="31" xfId="0" applyFont="1" applyFill="1" applyBorder="1" applyAlignment="1">
      <alignment horizontal="center" vertical="center"/>
    </xf>
    <xf numFmtId="4" fontId="6" fillId="0" borderId="65" xfId="0" applyNumberFormat="1" applyFont="1" applyBorder="1" applyAlignment="1">
      <alignment horizontal="right" vertical="center"/>
    </xf>
    <xf numFmtId="3" fontId="6" fillId="0" borderId="66" xfId="0" applyNumberFormat="1" applyFont="1" applyBorder="1" applyAlignment="1">
      <alignment horizontal="right" vertical="center"/>
    </xf>
    <xf numFmtId="1" fontId="6" fillId="0" borderId="67" xfId="0" applyNumberFormat="1" applyFont="1" applyBorder="1" applyAlignment="1">
      <alignment horizontal="right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/>
    </xf>
    <xf numFmtId="4" fontId="6" fillId="0" borderId="55" xfId="0" applyNumberFormat="1" applyFont="1" applyBorder="1" applyAlignment="1">
      <alignment horizontal="right" vertical="center"/>
    </xf>
    <xf numFmtId="1" fontId="6" fillId="0" borderId="56" xfId="0" applyNumberFormat="1" applyFont="1" applyBorder="1" applyAlignment="1">
      <alignment horizontal="right" vertical="center"/>
    </xf>
    <xf numFmtId="3" fontId="6" fillId="0" borderId="47" xfId="0" applyNumberFormat="1" applyFont="1" applyBorder="1" applyAlignment="1">
      <alignment horizontal="right" vertical="center"/>
    </xf>
    <xf numFmtId="0" fontId="6" fillId="2" borderId="11" xfId="0" applyFont="1" applyFill="1" applyBorder="1" applyAlignment="1">
      <alignment horizontal="left" vertical="center"/>
    </xf>
    <xf numFmtId="1" fontId="6" fillId="2" borderId="45" xfId="0" applyNumberFormat="1" applyFont="1" applyFill="1" applyBorder="1" applyAlignment="1">
      <alignment horizontal="right" vertical="center"/>
    </xf>
    <xf numFmtId="3" fontId="6" fillId="2" borderId="39" xfId="0" applyNumberFormat="1" applyFont="1" applyFill="1" applyBorder="1" applyAlignment="1">
      <alignment horizontal="right" vertical="center"/>
    </xf>
    <xf numFmtId="49" fontId="6" fillId="2" borderId="68" xfId="0" applyNumberFormat="1" applyFont="1" applyFill="1" applyBorder="1" applyAlignment="1">
      <alignment vertical="center" wrapText="1"/>
    </xf>
    <xf numFmtId="0" fontId="6" fillId="2" borderId="69" xfId="0" applyFont="1" applyFill="1" applyBorder="1" applyAlignment="1">
      <alignment horizontal="center" vertical="center" wrapText="1"/>
    </xf>
    <xf numFmtId="0" fontId="6" fillId="2" borderId="7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28" xfId="0" applyFont="1" applyFill="1" applyBorder="1" applyAlignment="1">
      <alignment horizontal="left" vertical="center"/>
    </xf>
    <xf numFmtId="0" fontId="6" fillId="2" borderId="72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left" vertical="center"/>
    </xf>
    <xf numFmtId="4" fontId="6" fillId="3" borderId="63" xfId="0" applyNumberFormat="1" applyFont="1" applyFill="1" applyBorder="1" applyAlignment="1">
      <alignment horizontal="right" vertical="center"/>
    </xf>
    <xf numFmtId="1" fontId="6" fillId="3" borderId="67" xfId="0" applyNumberFormat="1" applyFont="1" applyFill="1" applyBorder="1" applyAlignment="1">
      <alignment horizontal="right" vertical="center"/>
    </xf>
    <xf numFmtId="4" fontId="6" fillId="3" borderId="65" xfId="0" applyNumberFormat="1" applyFont="1" applyFill="1" applyBorder="1" applyAlignment="1">
      <alignment horizontal="right" vertical="center"/>
    </xf>
    <xf numFmtId="1" fontId="6" fillId="3" borderId="74" xfId="0" applyNumberFormat="1" applyFont="1" applyFill="1" applyBorder="1" applyAlignment="1">
      <alignment horizontal="right" vertical="center"/>
    </xf>
    <xf numFmtId="1" fontId="6" fillId="3" borderId="56" xfId="0" applyNumberFormat="1" applyFont="1" applyFill="1" applyBorder="1" applyAlignment="1">
      <alignment horizontal="right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75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76" xfId="0" applyFont="1" applyFill="1" applyBorder="1" applyAlignment="1">
      <alignment horizontal="center" vertical="center"/>
    </xf>
    <xf numFmtId="0" fontId="11" fillId="3" borderId="73" xfId="0" applyFont="1" applyFill="1" applyBorder="1" applyAlignment="1">
      <alignment horizontal="center" vertical="center"/>
    </xf>
    <xf numFmtId="0" fontId="11" fillId="3" borderId="77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3" borderId="12" xfId="0" applyFont="1" applyFill="1" applyBorder="1" applyAlignment="1">
      <alignment horizontal="left" vertical="center" wrapText="1"/>
    </xf>
    <xf numFmtId="4" fontId="6" fillId="3" borderId="12" xfId="0" applyNumberFormat="1" applyFont="1" applyFill="1" applyBorder="1" applyAlignment="1">
      <alignment horizontal="left" vertical="center" wrapText="1"/>
    </xf>
    <xf numFmtId="0" fontId="6" fillId="3" borderId="78" xfId="0" applyFont="1" applyFill="1" applyBorder="1" applyAlignment="1">
      <alignment horizontal="center" vertical="center"/>
    </xf>
    <xf numFmtId="4" fontId="6" fillId="3" borderId="78" xfId="0" applyNumberFormat="1" applyFont="1" applyFill="1" applyBorder="1" applyAlignment="1">
      <alignment horizontal="left" vertical="center" wrapText="1"/>
    </xf>
    <xf numFmtId="0" fontId="6" fillId="3" borderId="78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center" vertical="center"/>
    </xf>
    <xf numFmtId="4" fontId="6" fillId="3" borderId="24" xfId="0" applyNumberFormat="1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 wrapText="1"/>
    </xf>
    <xf numFmtId="0" fontId="10" fillId="3" borderId="79" xfId="0" applyFont="1" applyFill="1" applyBorder="1" applyAlignment="1">
      <alignment horizontal="center" vertical="center" wrapText="1"/>
    </xf>
    <xf numFmtId="4" fontId="6" fillId="3" borderId="13" xfId="0" applyNumberFormat="1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28" xfId="0" applyFont="1" applyFill="1" applyBorder="1" applyAlignment="1">
      <alignment horizontal="center" vertical="center"/>
    </xf>
    <xf numFmtId="4" fontId="6" fillId="3" borderId="28" xfId="0" applyNumberFormat="1" applyFont="1" applyFill="1" applyBorder="1" applyAlignment="1">
      <alignment horizontal="left" vertical="center" wrapText="1"/>
    </xf>
    <xf numFmtId="0" fontId="6" fillId="3" borderId="28" xfId="0" applyFont="1" applyFill="1" applyBorder="1" applyAlignment="1">
      <alignment horizontal="left" vertical="center" wrapText="1"/>
    </xf>
    <xf numFmtId="0" fontId="6" fillId="3" borderId="42" xfId="0" applyFont="1" applyFill="1" applyBorder="1" applyAlignment="1">
      <alignment horizontal="center" vertical="center"/>
    </xf>
    <xf numFmtId="4" fontId="6" fillId="3" borderId="42" xfId="0" applyNumberFormat="1" applyFont="1" applyFill="1" applyBorder="1" applyAlignment="1">
      <alignment horizontal="left" vertical="center" wrapText="1"/>
    </xf>
    <xf numFmtId="0" fontId="6" fillId="3" borderId="42" xfId="0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horizontal="left" vertical="center" wrapText="1"/>
    </xf>
    <xf numFmtId="4" fontId="6" fillId="3" borderId="25" xfId="0" applyNumberFormat="1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 indent="2"/>
    </xf>
    <xf numFmtId="0" fontId="6" fillId="3" borderId="9" xfId="0" applyFont="1" applyFill="1" applyBorder="1" applyAlignment="1">
      <alignment horizontal="left" vertical="center" wrapText="1" indent="2"/>
    </xf>
    <xf numFmtId="0" fontId="6" fillId="3" borderId="50" xfId="0" applyFont="1" applyFill="1" applyBorder="1" applyAlignment="1">
      <alignment horizontal="left" vertical="center" wrapText="1" indent="2"/>
    </xf>
    <xf numFmtId="0" fontId="6" fillId="3" borderId="79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7" fillId="0" borderId="6" xfId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left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71" xfId="1" applyFont="1" applyBorder="1" applyAlignment="1">
      <alignment horizontal="left" vertical="center" wrapText="1"/>
    </xf>
    <xf numFmtId="0" fontId="7" fillId="0" borderId="48" xfId="1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4" fontId="6" fillId="2" borderId="57" xfId="0" applyNumberFormat="1" applyFont="1" applyFill="1" applyBorder="1" applyAlignment="1">
      <alignment horizontal="right" vertical="center"/>
    </xf>
    <xf numFmtId="0" fontId="6" fillId="2" borderId="58" xfId="0" applyFont="1" applyFill="1" applyBorder="1" applyAlignment="1">
      <alignment horizontal="right" vertical="center"/>
    </xf>
    <xf numFmtId="4" fontId="6" fillId="2" borderId="81" xfId="0" applyNumberFormat="1" applyFont="1" applyFill="1" applyBorder="1" applyAlignment="1">
      <alignment horizontal="right" vertical="center"/>
    </xf>
    <xf numFmtId="4" fontId="6" fillId="2" borderId="82" xfId="0" applyNumberFormat="1" applyFont="1" applyFill="1" applyBorder="1" applyAlignment="1">
      <alignment horizontal="right" vertical="center"/>
    </xf>
    <xf numFmtId="0" fontId="6" fillId="2" borderId="42" xfId="0" applyFont="1" applyFill="1" applyBorder="1" applyAlignment="1">
      <alignment horizontal="left" vertical="center"/>
    </xf>
    <xf numFmtId="0" fontId="6" fillId="3" borderId="83" xfId="0" applyFont="1" applyFill="1" applyBorder="1" applyAlignment="1">
      <alignment horizontal="center" vertical="center"/>
    </xf>
    <xf numFmtId="0" fontId="13" fillId="2" borderId="84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/>
    </xf>
    <xf numFmtId="0" fontId="13" fillId="2" borderId="79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4" fontId="13" fillId="3" borderId="12" xfId="0" applyNumberFormat="1" applyFont="1" applyFill="1" applyBorder="1" applyAlignment="1">
      <alignment horizontal="right"/>
    </xf>
    <xf numFmtId="4" fontId="13" fillId="3" borderId="71" xfId="0" applyNumberFormat="1" applyFont="1" applyFill="1" applyBorder="1" applyAlignment="1">
      <alignment horizontal="right"/>
    </xf>
    <xf numFmtId="0" fontId="13" fillId="2" borderId="8" xfId="0" applyFont="1" applyFill="1" applyBorder="1" applyAlignment="1">
      <alignment horizontal="center"/>
    </xf>
    <xf numFmtId="4" fontId="13" fillId="3" borderId="13" xfId="0" applyNumberFormat="1" applyFont="1" applyFill="1" applyBorder="1" applyAlignment="1">
      <alignment horizontal="right"/>
    </xf>
    <xf numFmtId="4" fontId="13" fillId="3" borderId="75" xfId="0" applyNumberFormat="1" applyFont="1" applyFill="1" applyBorder="1" applyAlignment="1">
      <alignment horizontal="right"/>
    </xf>
    <xf numFmtId="0" fontId="13" fillId="2" borderId="31" xfId="0" applyFont="1" applyFill="1" applyBorder="1" applyAlignment="1">
      <alignment horizontal="center"/>
    </xf>
    <xf numFmtId="4" fontId="13" fillId="3" borderId="28" xfId="0" applyNumberFormat="1" applyFont="1" applyFill="1" applyBorder="1" applyAlignment="1">
      <alignment horizontal="right"/>
    </xf>
    <xf numFmtId="4" fontId="13" fillId="3" borderId="76" xfId="0" applyNumberFormat="1" applyFont="1" applyFill="1" applyBorder="1" applyAlignment="1">
      <alignment horizontal="right"/>
    </xf>
    <xf numFmtId="0" fontId="13" fillId="2" borderId="3" xfId="0" applyFont="1" applyFill="1" applyBorder="1" applyAlignment="1">
      <alignment horizontal="center"/>
    </xf>
    <xf numFmtId="4" fontId="13" fillId="2" borderId="86" xfId="0" applyNumberFormat="1" applyFont="1" applyFill="1" applyBorder="1" applyAlignment="1">
      <alignment horizontal="right"/>
    </xf>
    <xf numFmtId="4" fontId="13" fillId="2" borderId="52" xfId="0" applyNumberFormat="1" applyFont="1" applyFill="1" applyBorder="1" applyAlignment="1">
      <alignment horizontal="right"/>
    </xf>
    <xf numFmtId="0" fontId="6" fillId="3" borderId="0" xfId="0" applyFont="1" applyFill="1" applyAlignment="1">
      <alignment horizontal="left"/>
    </xf>
    <xf numFmtId="0" fontId="6" fillId="0" borderId="24" xfId="0" applyFont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center" vertical="center"/>
    </xf>
    <xf numFmtId="49" fontId="6" fillId="0" borderId="43" xfId="0" applyNumberFormat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49" xfId="1" applyFont="1" applyBorder="1" applyAlignment="1">
      <alignment horizontal="left" vertical="center" wrapText="1"/>
    </xf>
    <xf numFmtId="0" fontId="7" fillId="0" borderId="30" xfId="1" applyFont="1" applyBorder="1" applyAlignment="1">
      <alignment horizontal="left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75" xfId="1" applyFont="1" applyBorder="1" applyAlignment="1">
      <alignment horizontal="center" vertical="center" wrapText="1"/>
    </xf>
    <xf numFmtId="0" fontId="7" fillId="0" borderId="72" xfId="1" applyFont="1" applyBorder="1" applyAlignment="1">
      <alignment horizontal="center" vertical="center" wrapText="1"/>
    </xf>
    <xf numFmtId="0" fontId="7" fillId="0" borderId="87" xfId="1" applyFont="1" applyBorder="1" applyAlignment="1">
      <alignment horizontal="left" vertical="center" wrapText="1"/>
    </xf>
    <xf numFmtId="0" fontId="7" fillId="0" borderId="73" xfId="1" applyFont="1" applyBorder="1" applyAlignment="1">
      <alignment horizontal="center" vertical="center" wrapText="1"/>
    </xf>
    <xf numFmtId="0" fontId="7" fillId="0" borderId="77" xfId="1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66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0" borderId="88" xfId="0" applyFont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89" xfId="0" applyFont="1" applyFill="1" applyBorder="1" applyAlignment="1">
      <alignment horizontal="center" vertical="center" wrapText="1"/>
    </xf>
    <xf numFmtId="0" fontId="6" fillId="3" borderId="90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3" borderId="86" xfId="0" applyFont="1" applyFill="1" applyBorder="1" applyAlignment="1">
      <alignment horizontal="center" vertical="center" wrapText="1"/>
    </xf>
    <xf numFmtId="0" fontId="6" fillId="4" borderId="91" xfId="0" applyFont="1" applyFill="1" applyBorder="1" applyAlignment="1">
      <alignment horizontal="center" vertical="center" wrapText="1"/>
    </xf>
    <xf numFmtId="0" fontId="7" fillId="0" borderId="92" xfId="1" applyFont="1" applyBorder="1" applyAlignment="1">
      <alignment horizontal="left" vertical="center" wrapText="1"/>
    </xf>
    <xf numFmtId="4" fontId="18" fillId="4" borderId="23" xfId="0" applyNumberFormat="1" applyFont="1" applyFill="1" applyBorder="1" applyAlignment="1">
      <alignment horizontal="right"/>
    </xf>
    <xf numFmtId="4" fontId="18" fillId="4" borderId="2" xfId="0" applyNumberFormat="1" applyFont="1" applyFill="1" applyBorder="1" applyAlignment="1">
      <alignment horizontal="right"/>
    </xf>
    <xf numFmtId="0" fontId="17" fillId="2" borderId="0" xfId="0" applyFont="1" applyFill="1" applyAlignment="1">
      <alignment vertical="center"/>
    </xf>
    <xf numFmtId="164" fontId="6" fillId="2" borderId="0" xfId="2" applyFont="1" applyFill="1" applyAlignment="1">
      <alignment horizontal="center" vertical="center"/>
    </xf>
    <xf numFmtId="164" fontId="10" fillId="2" borderId="0" xfId="2" applyFont="1" applyFill="1" applyAlignment="1">
      <alignment horizontal="left"/>
    </xf>
    <xf numFmtId="0" fontId="13" fillId="2" borderId="57" xfId="0" applyFont="1" applyFill="1" applyBorder="1" applyAlignment="1">
      <alignment horizontal="center" vertical="center" wrapText="1"/>
    </xf>
    <xf numFmtId="0" fontId="13" fillId="2" borderId="93" xfId="0" applyFont="1" applyFill="1" applyBorder="1" applyAlignment="1">
      <alignment horizontal="center" vertical="center" wrapText="1"/>
    </xf>
    <xf numFmtId="0" fontId="13" fillId="2" borderId="94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3" fillId="2" borderId="95" xfId="0" applyFont="1" applyFill="1" applyBorder="1" applyAlignment="1">
      <alignment horizontal="center" vertical="center" wrapText="1"/>
    </xf>
    <xf numFmtId="0" fontId="13" fillId="2" borderId="96" xfId="0" applyFont="1" applyFill="1" applyBorder="1" applyAlignment="1">
      <alignment horizontal="center" vertical="center" wrapText="1"/>
    </xf>
    <xf numFmtId="0" fontId="13" fillId="2" borderId="97" xfId="0" applyFont="1" applyFill="1" applyBorder="1" applyAlignment="1">
      <alignment horizont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98" xfId="0" applyFont="1" applyFill="1" applyBorder="1" applyAlignment="1">
      <alignment horizontal="center" vertical="center" wrapText="1"/>
    </xf>
    <xf numFmtId="0" fontId="13" fillId="2" borderId="99" xfId="0" applyFont="1" applyFill="1" applyBorder="1" applyAlignment="1">
      <alignment horizontal="center" vertical="center" wrapText="1"/>
    </xf>
    <xf numFmtId="0" fontId="13" fillId="2" borderId="100" xfId="0" applyFont="1" applyFill="1" applyBorder="1" applyAlignment="1">
      <alignment horizontal="center" vertical="center" wrapText="1"/>
    </xf>
    <xf numFmtId="0" fontId="13" fillId="2" borderId="101" xfId="0" applyFont="1" applyFill="1" applyBorder="1" applyAlignment="1">
      <alignment horizontal="center" vertical="center" wrapText="1"/>
    </xf>
    <xf numFmtId="0" fontId="13" fillId="2" borderId="102" xfId="0" applyFont="1" applyFill="1" applyBorder="1" applyAlignment="1">
      <alignment horizontal="center" vertical="center" wrapText="1"/>
    </xf>
    <xf numFmtId="0" fontId="13" fillId="2" borderId="103" xfId="0" applyFont="1" applyFill="1" applyBorder="1" applyAlignment="1">
      <alignment horizontal="center"/>
    </xf>
    <xf numFmtId="0" fontId="13" fillId="2" borderId="24" xfId="0" applyFont="1" applyFill="1" applyBorder="1" applyAlignment="1">
      <alignment horizontal="center"/>
    </xf>
    <xf numFmtId="0" fontId="13" fillId="2" borderId="78" xfId="0" applyFont="1" applyFill="1" applyBorder="1"/>
    <xf numFmtId="0" fontId="13" fillId="0" borderId="53" xfId="0" applyFont="1" applyBorder="1" applyAlignment="1">
      <alignment vertical="center"/>
    </xf>
    <xf numFmtId="0" fontId="13" fillId="0" borderId="104" xfId="0" applyFont="1" applyBorder="1" applyAlignment="1">
      <alignment vertical="center"/>
    </xf>
    <xf numFmtId="3" fontId="13" fillId="0" borderId="105" xfId="0" applyNumberFormat="1" applyFont="1" applyBorder="1" applyAlignment="1">
      <alignment vertical="center"/>
    </xf>
    <xf numFmtId="3" fontId="13" fillId="0" borderId="54" xfId="0" applyNumberFormat="1" applyFont="1" applyBorder="1" applyAlignment="1">
      <alignment vertical="center"/>
    </xf>
    <xf numFmtId="0" fontId="13" fillId="3" borderId="63" xfId="0" applyFont="1" applyFill="1" applyBorder="1" applyAlignment="1">
      <alignment vertical="center"/>
    </xf>
    <xf numFmtId="0" fontId="13" fillId="3" borderId="106" xfId="0" applyFont="1" applyFill="1" applyBorder="1" applyAlignment="1">
      <alignment vertical="center"/>
    </xf>
    <xf numFmtId="3" fontId="13" fillId="3" borderId="106" xfId="0" applyNumberFormat="1" applyFont="1" applyFill="1" applyBorder="1" applyAlignment="1">
      <alignment vertical="center"/>
    </xf>
    <xf numFmtId="3" fontId="13" fillId="3" borderId="67" xfId="0" applyNumberFormat="1" applyFont="1" applyFill="1" applyBorder="1" applyAlignment="1">
      <alignment vertical="center"/>
    </xf>
    <xf numFmtId="0" fontId="13" fillId="0" borderId="63" xfId="0" applyFont="1" applyBorder="1" applyAlignment="1">
      <alignment vertical="center"/>
    </xf>
    <xf numFmtId="0" fontId="13" fillId="0" borderId="106" xfId="0" applyFont="1" applyBorder="1" applyAlignment="1">
      <alignment vertical="center"/>
    </xf>
    <xf numFmtId="3" fontId="13" fillId="0" borderId="107" xfId="0" applyNumberFormat="1" applyFont="1" applyBorder="1" applyAlignment="1">
      <alignment vertical="center"/>
    </xf>
    <xf numFmtId="3" fontId="13" fillId="0" borderId="67" xfId="0" applyNumberFormat="1" applyFont="1" applyBorder="1" applyAlignment="1">
      <alignment vertical="center"/>
    </xf>
    <xf numFmtId="0" fontId="13" fillId="0" borderId="108" xfId="0" applyFont="1" applyBorder="1" applyAlignment="1">
      <alignment vertical="center"/>
    </xf>
    <xf numFmtId="3" fontId="13" fillId="0" borderId="109" xfId="0" applyNumberFormat="1" applyFont="1" applyBorder="1" applyAlignment="1">
      <alignment vertical="center"/>
    </xf>
    <xf numFmtId="0" fontId="13" fillId="2" borderId="24" xfId="0" applyFont="1" applyFill="1" applyBorder="1"/>
    <xf numFmtId="0" fontId="13" fillId="3" borderId="60" xfId="0" applyFont="1" applyFill="1" applyBorder="1" applyAlignment="1">
      <alignment vertical="center"/>
    </xf>
    <xf numFmtId="0" fontId="13" fillId="5" borderId="110" xfId="0" applyFont="1" applyFill="1" applyBorder="1" applyAlignment="1">
      <alignment vertical="center"/>
    </xf>
    <xf numFmtId="3" fontId="13" fillId="3" borderId="110" xfId="0" applyNumberFormat="1" applyFont="1" applyFill="1" applyBorder="1" applyAlignment="1">
      <alignment vertical="center"/>
    </xf>
    <xf numFmtId="3" fontId="13" fillId="3" borderId="111" xfId="0" applyNumberFormat="1" applyFont="1" applyFill="1" applyBorder="1" applyAlignment="1">
      <alignment vertical="center"/>
    </xf>
    <xf numFmtId="0" fontId="13" fillId="2" borderId="28" xfId="0" applyFont="1" applyFill="1" applyBorder="1"/>
    <xf numFmtId="0" fontId="13" fillId="3" borderId="65" xfId="0" applyFont="1" applyFill="1" applyBorder="1" applyAlignment="1">
      <alignment vertical="center"/>
    </xf>
    <xf numFmtId="0" fontId="13" fillId="3" borderId="112" xfId="0" applyFont="1" applyFill="1" applyBorder="1" applyAlignment="1">
      <alignment vertical="center"/>
    </xf>
    <xf numFmtId="3" fontId="13" fillId="3" borderId="112" xfId="0" applyNumberFormat="1" applyFont="1" applyFill="1" applyBorder="1" applyAlignment="1">
      <alignment vertical="center"/>
    </xf>
    <xf numFmtId="3" fontId="13" fillId="3" borderId="74" xfId="0" applyNumberFormat="1" applyFont="1" applyFill="1" applyBorder="1" applyAlignment="1">
      <alignment vertical="center"/>
    </xf>
    <xf numFmtId="0" fontId="13" fillId="0" borderId="65" xfId="0" applyFont="1" applyBorder="1" applyAlignment="1">
      <alignment vertical="center"/>
    </xf>
    <xf numFmtId="0" fontId="13" fillId="0" borderId="112" xfId="0" applyFont="1" applyBorder="1" applyAlignment="1">
      <alignment vertical="center"/>
    </xf>
    <xf numFmtId="3" fontId="13" fillId="0" borderId="113" xfId="0" applyNumberFormat="1" applyFont="1" applyBorder="1" applyAlignment="1">
      <alignment vertical="center"/>
    </xf>
    <xf numFmtId="3" fontId="13" fillId="0" borderId="74" xfId="0" applyNumberFormat="1" applyFont="1" applyBorder="1" applyAlignment="1">
      <alignment vertical="center"/>
    </xf>
    <xf numFmtId="0" fontId="13" fillId="2" borderId="43" xfId="0" applyFont="1" applyFill="1" applyBorder="1"/>
    <xf numFmtId="0" fontId="13" fillId="2" borderId="2" xfId="0" applyFont="1" applyFill="1" applyBorder="1"/>
    <xf numFmtId="0" fontId="13" fillId="2" borderId="57" xfId="0" applyFont="1" applyFill="1" applyBorder="1" applyAlignment="1">
      <alignment vertical="center"/>
    </xf>
    <xf numFmtId="3" fontId="13" fillId="2" borderId="57" xfId="0" applyNumberFormat="1" applyFont="1" applyFill="1" applyBorder="1" applyAlignment="1">
      <alignment vertical="center"/>
    </xf>
    <xf numFmtId="1" fontId="13" fillId="0" borderId="53" xfId="0" applyNumberFormat="1" applyFont="1" applyBorder="1" applyAlignment="1">
      <alignment vertical="center"/>
    </xf>
    <xf numFmtId="1" fontId="13" fillId="0" borderId="104" xfId="0" applyNumberFormat="1" applyFont="1" applyBorder="1" applyAlignment="1">
      <alignment vertical="center"/>
    </xf>
    <xf numFmtId="1" fontId="13" fillId="0" borderId="114" xfId="0" applyNumberFormat="1" applyFont="1" applyBorder="1" applyAlignment="1">
      <alignment vertical="center"/>
    </xf>
    <xf numFmtId="3" fontId="13" fillId="0" borderId="104" xfId="0" applyNumberFormat="1" applyFont="1" applyBorder="1" applyAlignment="1">
      <alignment vertical="center"/>
    </xf>
    <xf numFmtId="3" fontId="13" fillId="0" borderId="115" xfId="0" applyNumberFormat="1" applyFont="1" applyBorder="1" applyAlignment="1">
      <alignment vertical="center"/>
    </xf>
    <xf numFmtId="1" fontId="13" fillId="0" borderId="63" xfId="0" applyNumberFormat="1" applyFont="1" applyBorder="1" applyAlignment="1">
      <alignment vertical="center"/>
    </xf>
    <xf numFmtId="1" fontId="13" fillId="0" borderId="106" xfId="0" applyNumberFormat="1" applyFont="1" applyBorder="1" applyAlignment="1">
      <alignment vertical="center"/>
    </xf>
    <xf numFmtId="1" fontId="13" fillId="0" borderId="116" xfId="0" applyNumberFormat="1" applyFont="1" applyBorder="1" applyAlignment="1">
      <alignment vertical="center"/>
    </xf>
    <xf numFmtId="3" fontId="13" fillId="0" borderId="106" xfId="0" applyNumberFormat="1" applyFont="1" applyBorder="1" applyAlignment="1">
      <alignment vertical="center"/>
    </xf>
    <xf numFmtId="3" fontId="13" fillId="0" borderId="117" xfId="0" applyNumberFormat="1" applyFont="1" applyBorder="1" applyAlignment="1">
      <alignment vertical="center"/>
    </xf>
    <xf numFmtId="1" fontId="13" fillId="0" borderId="60" xfId="0" applyNumberFormat="1" applyFont="1" applyBorder="1" applyAlignment="1">
      <alignment vertical="center"/>
    </xf>
    <xf numFmtId="3" fontId="13" fillId="0" borderId="118" xfId="0" applyNumberFormat="1" applyFont="1" applyBorder="1" applyAlignment="1">
      <alignment vertical="center"/>
    </xf>
    <xf numFmtId="3" fontId="13" fillId="0" borderId="111" xfId="0" applyNumberFormat="1" applyFont="1" applyBorder="1" applyAlignment="1">
      <alignment vertical="center"/>
    </xf>
    <xf numFmtId="3" fontId="13" fillId="0" borderId="110" xfId="0" applyNumberFormat="1" applyFont="1" applyBorder="1" applyAlignment="1">
      <alignment vertical="center"/>
    </xf>
    <xf numFmtId="3" fontId="13" fillId="0" borderId="119" xfId="0" applyNumberFormat="1" applyFont="1" applyBorder="1" applyAlignment="1">
      <alignment vertical="center"/>
    </xf>
    <xf numFmtId="1" fontId="13" fillId="0" borderId="65" xfId="0" applyNumberFormat="1" applyFont="1" applyBorder="1" applyAlignment="1">
      <alignment vertical="center"/>
    </xf>
    <xf numFmtId="1" fontId="13" fillId="0" borderId="112" xfId="0" applyNumberFormat="1" applyFont="1" applyBorder="1" applyAlignment="1">
      <alignment vertical="center"/>
    </xf>
    <xf numFmtId="1" fontId="13" fillId="0" borderId="120" xfId="0" applyNumberFormat="1" applyFont="1" applyBorder="1" applyAlignment="1">
      <alignment vertical="center"/>
    </xf>
    <xf numFmtId="3" fontId="13" fillId="0" borderId="112" xfId="0" applyNumberFormat="1" applyFont="1" applyBorder="1" applyAlignment="1">
      <alignment vertical="center"/>
    </xf>
    <xf numFmtId="3" fontId="13" fillId="0" borderId="121" xfId="0" applyNumberFormat="1" applyFont="1" applyBorder="1" applyAlignment="1">
      <alignment vertical="center"/>
    </xf>
    <xf numFmtId="0" fontId="13" fillId="2" borderId="10" xfId="0" applyFont="1" applyFill="1" applyBorder="1"/>
    <xf numFmtId="0" fontId="13" fillId="2" borderId="91" xfId="0" applyFont="1" applyFill="1" applyBorder="1" applyAlignment="1">
      <alignment horizontal="center"/>
    </xf>
    <xf numFmtId="0" fontId="13" fillId="2" borderId="91" xfId="0" applyFont="1" applyFill="1" applyBorder="1"/>
    <xf numFmtId="1" fontId="13" fillId="2" borderId="44" xfId="0" applyNumberFormat="1" applyFont="1" applyFill="1" applyBorder="1" applyAlignment="1">
      <alignment vertical="center"/>
    </xf>
    <xf numFmtId="1" fontId="13" fillId="2" borderId="122" xfId="0" applyNumberFormat="1" applyFont="1" applyFill="1" applyBorder="1" applyAlignment="1">
      <alignment vertical="center"/>
    </xf>
    <xf numFmtId="3" fontId="13" fillId="2" borderId="123" xfId="0" applyNumberFormat="1" applyFont="1" applyFill="1" applyBorder="1" applyAlignment="1">
      <alignment vertical="center"/>
    </xf>
    <xf numFmtId="3" fontId="13" fillId="2" borderId="45" xfId="0" applyNumberFormat="1" applyFont="1" applyFill="1" applyBorder="1" applyAlignment="1">
      <alignment vertical="center"/>
    </xf>
    <xf numFmtId="1" fontId="13" fillId="2" borderId="124" xfId="0" applyNumberFormat="1" applyFont="1" applyFill="1" applyBorder="1" applyAlignment="1">
      <alignment vertical="center"/>
    </xf>
    <xf numFmtId="3" fontId="13" fillId="2" borderId="122" xfId="0" applyNumberFormat="1" applyFont="1" applyFill="1" applyBorder="1" applyAlignment="1">
      <alignment vertical="center"/>
    </xf>
    <xf numFmtId="3" fontId="13" fillId="2" borderId="125" xfId="0" applyNumberFormat="1" applyFont="1" applyFill="1" applyBorder="1" applyAlignment="1">
      <alignment vertical="center"/>
    </xf>
    <xf numFmtId="0" fontId="13" fillId="2" borderId="78" xfId="0" applyFont="1" applyFill="1" applyBorder="1" applyAlignment="1">
      <alignment horizontal="left" indent="1"/>
    </xf>
    <xf numFmtId="0" fontId="13" fillId="0" borderId="59" xfId="0" applyFont="1" applyBorder="1" applyAlignment="1">
      <alignment vertical="center"/>
    </xf>
    <xf numFmtId="0" fontId="13" fillId="0" borderId="126" xfId="0" applyFont="1" applyBorder="1" applyAlignment="1">
      <alignment vertical="center"/>
    </xf>
    <xf numFmtId="0" fontId="13" fillId="3" borderId="110" xfId="0" applyFont="1" applyFill="1" applyBorder="1" applyAlignment="1">
      <alignment vertical="center"/>
    </xf>
    <xf numFmtId="3" fontId="13" fillId="0" borderId="126" xfId="0" applyNumberFormat="1" applyFont="1" applyBorder="1" applyAlignment="1">
      <alignment vertical="center"/>
    </xf>
    <xf numFmtId="3" fontId="13" fillId="0" borderId="127" xfId="0" applyNumberFormat="1" applyFont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13" fillId="2" borderId="100" xfId="0" applyFont="1" applyFill="1" applyBorder="1" applyAlignment="1">
      <alignment vertical="center"/>
    </xf>
    <xf numFmtId="3" fontId="13" fillId="2" borderId="101" xfId="0" applyNumberFormat="1" applyFont="1" applyFill="1" applyBorder="1" applyAlignment="1">
      <alignment vertical="center"/>
    </xf>
    <xf numFmtId="3" fontId="13" fillId="2" borderId="100" xfId="0" applyNumberFormat="1" applyFont="1" applyFill="1" applyBorder="1" applyAlignment="1">
      <alignment vertical="center"/>
    </xf>
    <xf numFmtId="3" fontId="13" fillId="2" borderId="95" xfId="0" applyNumberFormat="1" applyFont="1" applyFill="1" applyBorder="1" applyAlignment="1">
      <alignment vertical="center"/>
    </xf>
    <xf numFmtId="0" fontId="13" fillId="2" borderId="99" xfId="0" applyFont="1" applyFill="1" applyBorder="1" applyAlignment="1">
      <alignment vertical="center"/>
    </xf>
    <xf numFmtId="3" fontId="13" fillId="2" borderId="99" xfId="0" applyNumberFormat="1" applyFont="1" applyFill="1" applyBorder="1" applyAlignment="1">
      <alignment vertical="center"/>
    </xf>
    <xf numFmtId="0" fontId="13" fillId="3" borderId="108" xfId="0" applyFont="1" applyFill="1" applyBorder="1" applyAlignment="1">
      <alignment vertical="center"/>
    </xf>
    <xf numFmtId="0" fontId="13" fillId="3" borderId="55" xfId="0" applyFont="1" applyFill="1" applyBorder="1" applyAlignment="1">
      <alignment vertical="center"/>
    </xf>
    <xf numFmtId="0" fontId="13" fillId="3" borderId="128" xfId="0" applyFont="1" applyFill="1" applyBorder="1" applyAlignment="1">
      <alignment vertical="center"/>
    </xf>
    <xf numFmtId="3" fontId="13" fillId="3" borderId="56" xfId="0" applyNumberFormat="1" applyFont="1" applyFill="1" applyBorder="1" applyAlignment="1">
      <alignment vertical="center"/>
    </xf>
    <xf numFmtId="3" fontId="13" fillId="3" borderId="128" xfId="0" applyNumberFormat="1" applyFont="1" applyFill="1" applyBorder="1" applyAlignment="1">
      <alignment vertical="center"/>
    </xf>
    <xf numFmtId="1" fontId="13" fillId="0" borderId="62" xfId="0" applyNumberFormat="1" applyFont="1" applyBorder="1" applyAlignment="1">
      <alignment vertical="center"/>
    </xf>
    <xf numFmtId="1" fontId="13" fillId="0" borderId="56" xfId="0" applyNumberFormat="1" applyFont="1" applyBorder="1" applyAlignment="1">
      <alignment vertical="center"/>
    </xf>
    <xf numFmtId="1" fontId="13" fillId="0" borderId="129" xfId="0" applyNumberFormat="1" applyFont="1" applyBorder="1" applyAlignment="1">
      <alignment vertical="center"/>
    </xf>
    <xf numFmtId="1" fontId="13" fillId="0" borderId="55" xfId="0" applyNumberFormat="1" applyFont="1" applyBorder="1" applyAlignment="1">
      <alignment vertical="center"/>
    </xf>
    <xf numFmtId="1" fontId="13" fillId="0" borderId="128" xfId="0" applyNumberFormat="1" applyFont="1" applyBorder="1" applyAlignment="1">
      <alignment vertical="center"/>
    </xf>
    <xf numFmtId="1" fontId="13" fillId="0" borderId="130" xfId="0" applyNumberFormat="1" applyFont="1" applyBorder="1" applyAlignment="1">
      <alignment vertical="center"/>
    </xf>
    <xf numFmtId="0" fontId="13" fillId="0" borderId="55" xfId="0" applyFont="1" applyBorder="1" applyAlignment="1">
      <alignment vertical="center"/>
    </xf>
    <xf numFmtId="0" fontId="13" fillId="0" borderId="129" xfId="0" applyFont="1" applyBorder="1" applyAlignment="1">
      <alignment vertical="center"/>
    </xf>
    <xf numFmtId="0" fontId="13" fillId="0" borderId="130" xfId="0" applyFont="1" applyBorder="1" applyAlignment="1">
      <alignment vertical="center"/>
    </xf>
    <xf numFmtId="3" fontId="13" fillId="0" borderId="128" xfId="0" applyNumberFormat="1" applyFont="1" applyBorder="1" applyAlignment="1">
      <alignment vertical="center"/>
    </xf>
    <xf numFmtId="49" fontId="6" fillId="2" borderId="131" xfId="0" applyNumberFormat="1" applyFont="1" applyFill="1" applyBorder="1" applyAlignment="1">
      <alignment horizontal="center" vertical="center"/>
    </xf>
    <xf numFmtId="3" fontId="13" fillId="0" borderId="132" xfId="0" applyNumberFormat="1" applyFont="1" applyBorder="1" applyAlignment="1">
      <alignment vertical="center"/>
    </xf>
    <xf numFmtId="0" fontId="13" fillId="0" borderId="133" xfId="0" applyFont="1" applyBorder="1" applyAlignment="1">
      <alignment vertical="center"/>
    </xf>
    <xf numFmtId="3" fontId="13" fillId="0" borderId="134" xfId="0" applyNumberFormat="1" applyFont="1" applyBorder="1" applyAlignment="1">
      <alignment vertical="center"/>
    </xf>
    <xf numFmtId="3" fontId="13" fillId="2" borderId="79" xfId="0" applyNumberFormat="1" applyFont="1" applyFill="1" applyBorder="1" applyAlignment="1">
      <alignment vertical="center"/>
    </xf>
    <xf numFmtId="0" fontId="13" fillId="0" borderId="132" xfId="0" applyFont="1" applyBorder="1" applyAlignment="1">
      <alignment vertical="center"/>
    </xf>
    <xf numFmtId="3" fontId="13" fillId="2" borderId="82" xfId="0" applyNumberFormat="1" applyFont="1" applyFill="1" applyBorder="1" applyAlignment="1">
      <alignment vertical="center"/>
    </xf>
    <xf numFmtId="0" fontId="13" fillId="2" borderId="135" xfId="0" applyFont="1" applyFill="1" applyBorder="1" applyAlignment="1">
      <alignment horizontal="center" vertical="center" wrapText="1"/>
    </xf>
    <xf numFmtId="4" fontId="6" fillId="3" borderId="60" xfId="0" applyNumberFormat="1" applyFont="1" applyFill="1" applyBorder="1" applyAlignment="1">
      <alignment horizontal="right" vertical="center"/>
    </xf>
    <xf numFmtId="1" fontId="6" fillId="3" borderId="111" xfId="0" applyNumberFormat="1" applyFont="1" applyFill="1" applyBorder="1" applyAlignment="1">
      <alignment horizontal="right" vertical="center"/>
    </xf>
    <xf numFmtId="4" fontId="6" fillId="0" borderId="60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19" fillId="2" borderId="9" xfId="0" applyFont="1" applyFill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indent="1"/>
    </xf>
    <xf numFmtId="0" fontId="19" fillId="2" borderId="9" xfId="0" applyFont="1" applyFill="1" applyBorder="1" applyAlignment="1">
      <alignment horizontal="left" vertical="center" indent="1"/>
    </xf>
    <xf numFmtId="0" fontId="19" fillId="2" borderId="50" xfId="0" applyFont="1" applyFill="1" applyBorder="1" applyAlignment="1">
      <alignment horizontal="left" vertical="center" indent="1"/>
    </xf>
    <xf numFmtId="0" fontId="19" fillId="2" borderId="62" xfId="0" applyFont="1" applyFill="1" applyBorder="1" applyAlignment="1">
      <alignment horizontal="left" vertical="center" indent="1"/>
    </xf>
    <xf numFmtId="0" fontId="6" fillId="2" borderId="62" xfId="0" applyFont="1" applyFill="1" applyBorder="1" applyAlignment="1">
      <alignment horizontal="left" vertical="center" indent="1"/>
    </xf>
    <xf numFmtId="0" fontId="6" fillId="2" borderId="50" xfId="0" applyFont="1" applyFill="1" applyBorder="1" applyAlignment="1">
      <alignment horizontal="left" vertical="center" indent="1"/>
    </xf>
    <xf numFmtId="0" fontId="6" fillId="2" borderId="40" xfId="0" applyFont="1" applyFill="1" applyBorder="1" applyAlignment="1">
      <alignment horizontal="center" vertical="center"/>
    </xf>
    <xf numFmtId="49" fontId="6" fillId="0" borderId="61" xfId="0" applyNumberFormat="1" applyFont="1" applyBorder="1" applyAlignment="1">
      <alignment horizontal="center" vertical="center"/>
    </xf>
    <xf numFmtId="49" fontId="6" fillId="2" borderId="103" xfId="0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7" fillId="0" borderId="84" xfId="1" applyFont="1" applyBorder="1" applyAlignment="1">
      <alignment horizontal="center" vertical="center" wrapText="1"/>
    </xf>
    <xf numFmtId="0" fontId="7" fillId="0" borderId="103" xfId="1" applyFont="1" applyBorder="1" applyAlignment="1">
      <alignment horizontal="center" vertical="center" wrapText="1"/>
    </xf>
    <xf numFmtId="0" fontId="7" fillId="0" borderId="136" xfId="1" applyFont="1" applyBorder="1" applyAlignment="1">
      <alignment horizontal="center" vertical="center" wrapText="1"/>
    </xf>
    <xf numFmtId="0" fontId="7" fillId="0" borderId="137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8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85" xfId="1" applyFont="1" applyBorder="1" applyAlignment="1">
      <alignment horizontal="center" vertical="center" wrapText="1"/>
    </xf>
    <xf numFmtId="0" fontId="7" fillId="0" borderId="138" xfId="1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89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47" xfId="0" applyNumberFormat="1" applyFont="1" applyFill="1" applyBorder="1" applyAlignment="1">
      <alignment horizontal="center" vertical="center"/>
    </xf>
    <xf numFmtId="0" fontId="6" fillId="2" borderId="144" xfId="0" applyFont="1" applyFill="1" applyBorder="1" applyAlignment="1">
      <alignment horizontal="center" vertical="center"/>
    </xf>
    <xf numFmtId="0" fontId="6" fillId="2" borderId="145" xfId="0" applyFont="1" applyFill="1" applyBorder="1" applyAlignment="1">
      <alignment horizontal="center" vertical="center"/>
    </xf>
    <xf numFmtId="0" fontId="6" fillId="2" borderId="146" xfId="0" applyFont="1" applyFill="1" applyBorder="1" applyAlignment="1">
      <alignment horizontal="center" vertical="center"/>
    </xf>
    <xf numFmtId="4" fontId="6" fillId="3" borderId="139" xfId="0" applyNumberFormat="1" applyFont="1" applyFill="1" applyBorder="1" applyAlignment="1">
      <alignment horizontal="center" vertical="center"/>
    </xf>
    <xf numFmtId="4" fontId="6" fillId="3" borderId="140" xfId="0" applyNumberFormat="1" applyFont="1" applyFill="1" applyBorder="1" applyAlignment="1">
      <alignment horizontal="center" vertical="center"/>
    </xf>
    <xf numFmtId="0" fontId="6" fillId="2" borderId="141" xfId="0" applyFont="1" applyFill="1" applyBorder="1" applyAlignment="1">
      <alignment horizontal="center" vertical="center" wrapText="1"/>
    </xf>
    <xf numFmtId="0" fontId="6" fillId="2" borderId="142" xfId="0" applyFont="1" applyFill="1" applyBorder="1" applyAlignment="1">
      <alignment horizontal="center" vertical="center" wrapText="1"/>
    </xf>
    <xf numFmtId="0" fontId="6" fillId="2" borderId="143" xfId="0" applyFont="1" applyFill="1" applyBorder="1" applyAlignment="1">
      <alignment horizontal="center" vertical="center" wrapText="1"/>
    </xf>
    <xf numFmtId="0" fontId="13" fillId="2" borderId="141" xfId="0" applyFont="1" applyFill="1" applyBorder="1" applyAlignment="1">
      <alignment horizontal="center" vertical="center" wrapText="1"/>
    </xf>
    <xf numFmtId="0" fontId="13" fillId="2" borderId="14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82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/>
    </xf>
    <xf numFmtId="4" fontId="6" fillId="3" borderId="46" xfId="0" applyNumberFormat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90" xfId="0" applyFont="1" applyFill="1" applyBorder="1" applyAlignment="1">
      <alignment horizontal="center" vertical="center"/>
    </xf>
    <xf numFmtId="0" fontId="6" fillId="2" borderId="8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6" fillId="2" borderId="131" xfId="0" applyNumberFormat="1" applyFont="1" applyFill="1" applyBorder="1" applyAlignment="1">
      <alignment horizontal="center" vertical="center" wrapText="1"/>
    </xf>
    <xf numFmtId="0" fontId="10" fillId="0" borderId="43" xfId="0" applyFont="1" applyBorder="1" applyAlignment="1">
      <alignment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6" fillId="3" borderId="50" xfId="0" applyNumberFormat="1" applyFont="1" applyFill="1" applyBorder="1" applyAlignment="1">
      <alignment horizontal="center" vertical="center"/>
    </xf>
    <xf numFmtId="4" fontId="6" fillId="3" borderId="66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center" vertical="center"/>
    </xf>
    <xf numFmtId="0" fontId="10" fillId="3" borderId="46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81" xfId="0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0" xfId="0" applyFont="1" applyFill="1" applyBorder="1" applyAlignment="1">
      <alignment horizontal="center" vertical="center" wrapText="1"/>
    </xf>
    <xf numFmtId="0" fontId="13" fillId="2" borderId="82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center"/>
    </xf>
    <xf numFmtId="0" fontId="10" fillId="3" borderId="51" xfId="0" applyFont="1" applyFill="1" applyBorder="1" applyAlignment="1">
      <alignment horizontal="center" vertical="center"/>
    </xf>
    <xf numFmtId="0" fontId="10" fillId="3" borderId="6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center" vertical="center"/>
    </xf>
    <xf numFmtId="0" fontId="10" fillId="3" borderId="47" xfId="0" applyFont="1" applyFill="1" applyBorder="1" applyAlignment="1">
      <alignment horizontal="center" vertical="center"/>
    </xf>
    <xf numFmtId="49" fontId="6" fillId="2" borderId="43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0" fillId="0" borderId="43" xfId="0" applyFont="1" applyBorder="1" applyAlignment="1">
      <alignment horizontal="center" vertical="center" wrapText="1"/>
    </xf>
    <xf numFmtId="0" fontId="6" fillId="2" borderId="91" xfId="0" applyFont="1" applyFill="1" applyBorder="1" applyAlignment="1">
      <alignment horizontal="center" vertical="center"/>
    </xf>
    <xf numFmtId="0" fontId="6" fillId="3" borderId="147" xfId="0" applyFont="1" applyFill="1" applyBorder="1" applyAlignment="1">
      <alignment horizontal="center" vertical="center" wrapText="1"/>
    </xf>
    <xf numFmtId="0" fontId="6" fillId="3" borderId="138" xfId="0" applyFont="1" applyFill="1" applyBorder="1" applyAlignment="1">
      <alignment horizontal="center" vertical="center" wrapText="1"/>
    </xf>
    <xf numFmtId="0" fontId="10" fillId="3" borderId="138" xfId="0" applyFont="1" applyFill="1" applyBorder="1" applyAlignment="1">
      <alignment horizontal="center" vertical="center" wrapText="1"/>
    </xf>
    <xf numFmtId="0" fontId="10" fillId="3" borderId="79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64" fontId="6" fillId="2" borderId="0" xfId="2" applyFont="1" applyFill="1" applyAlignment="1">
      <alignment horizontal="center" vertical="center"/>
    </xf>
    <xf numFmtId="0" fontId="13" fillId="2" borderId="84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0" fillId="2" borderId="148" xfId="0" applyFont="1" applyFill="1" applyBorder="1" applyAlignment="1">
      <alignment horizontal="center"/>
    </xf>
    <xf numFmtId="0" fontId="10" fillId="2" borderId="145" xfId="0" applyFont="1" applyFill="1" applyBorder="1" applyAlignment="1">
      <alignment horizontal="center"/>
    </xf>
    <xf numFmtId="0" fontId="10" fillId="2" borderId="146" xfId="0" applyFont="1" applyFill="1" applyBorder="1" applyAlignment="1">
      <alignment horizontal="center"/>
    </xf>
    <xf numFmtId="0" fontId="10" fillId="2" borderId="149" xfId="0" applyFont="1" applyFill="1" applyBorder="1" applyAlignment="1">
      <alignment horizontal="left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50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84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48" xfId="0" applyFont="1" applyFill="1" applyBorder="1" applyAlignment="1">
      <alignment horizontal="center" vertical="center" wrapText="1"/>
    </xf>
    <xf numFmtId="0" fontId="6" fillId="2" borderId="145" xfId="0" applyFont="1" applyFill="1" applyBorder="1" applyAlignment="1">
      <alignment horizontal="center" vertical="center" wrapText="1"/>
    </xf>
    <xf numFmtId="0" fontId="6" fillId="2" borderId="15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</cellXfs>
  <cellStyles count="3">
    <cellStyle name="Normal" xfId="0" builtinId="0"/>
    <cellStyle name="Normal_2008_IC-Sumarni pregled tabela_ElEn" xfId="1" xr:uid="{FE99FEDD-5DC4-4A55-A0C3-3E749AF3DE6B}"/>
    <cellStyle name="Standard_A" xfId="2" xr:uid="{0BB8AE75-5293-4C06-ACF6-982945A7DD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152400</xdr:rowOff>
    </xdr:from>
    <xdr:to>
      <xdr:col>1</xdr:col>
      <xdr:colOff>704850</xdr:colOff>
      <xdr:row>8</xdr:row>
      <xdr:rowOff>28575</xdr:rowOff>
    </xdr:to>
    <xdr:pic>
      <xdr:nvPicPr>
        <xdr:cNvPr id="1038" name="Picture 4">
          <a:extLst>
            <a:ext uri="{FF2B5EF4-FFF2-40B4-BE49-F238E27FC236}">
              <a16:creationId xmlns:a16="http://schemas.microsoft.com/office/drawing/2014/main" id="{E64CAAA8-9123-F067-EC75-21955C877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23431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306E6-B9CD-4FE3-A8EF-F2F5C2FD6770}">
  <sheetPr>
    <pageSetUpPr fitToPage="1"/>
  </sheetPr>
  <dimension ref="A1:AR339"/>
  <sheetViews>
    <sheetView showGridLines="0" tabSelected="1" topLeftCell="A6" zoomScaleNormal="100" workbookViewId="0">
      <selection activeCell="C22" sqref="C22"/>
    </sheetView>
  </sheetViews>
  <sheetFormatPr defaultRowHeight="12.75" x14ac:dyDescent="0.2"/>
  <cols>
    <col min="1" max="1" width="25" style="6" customWidth="1"/>
    <col min="2" max="2" width="21.42578125" style="6" customWidth="1"/>
    <col min="3" max="3" width="47.28515625" style="6" customWidth="1"/>
    <col min="4" max="16384" width="9.140625" style="6"/>
  </cols>
  <sheetData>
    <row r="1" spans="1:44" s="4" customFormat="1" ht="15.75" x14ac:dyDescent="0.25">
      <c r="AR1" s="5" t="s">
        <v>2</v>
      </c>
    </row>
    <row r="2" spans="1:44" s="4" customFormat="1" ht="15.75" x14ac:dyDescent="0.25">
      <c r="AR2" s="5" t="s">
        <v>5</v>
      </c>
    </row>
    <row r="3" spans="1:44" s="4" customFormat="1" ht="15.75" x14ac:dyDescent="0.25">
      <c r="AR3" s="5" t="s">
        <v>6</v>
      </c>
    </row>
    <row r="4" spans="1:44" s="4" customFormat="1" ht="15.75" x14ac:dyDescent="0.25">
      <c r="AR4" s="5">
        <v>3</v>
      </c>
    </row>
    <row r="5" spans="1:44" s="4" customFormat="1" x14ac:dyDescent="0.2"/>
    <row r="6" spans="1:44" s="4" customFormat="1" x14ac:dyDescent="0.2"/>
    <row r="7" spans="1:44" s="4" customFormat="1" x14ac:dyDescent="0.2"/>
    <row r="8" spans="1:44" s="4" customFormat="1" x14ac:dyDescent="0.2"/>
    <row r="9" spans="1:44" s="4" customFormat="1" x14ac:dyDescent="0.2"/>
    <row r="10" spans="1:44" s="4" customFormat="1" x14ac:dyDescent="0.2"/>
    <row r="11" spans="1:44" s="4" customFormat="1" x14ac:dyDescent="0.2"/>
    <row r="12" spans="1:44" s="4" customFormat="1" x14ac:dyDescent="0.2"/>
    <row r="13" spans="1:44" s="4" customFormat="1" x14ac:dyDescent="0.2">
      <c r="A13" s="6" t="s">
        <v>1</v>
      </c>
      <c r="D13" s="7"/>
      <c r="E13" s="7"/>
      <c r="F13" s="7"/>
      <c r="G13" s="7"/>
      <c r="H13" s="7"/>
    </row>
    <row r="14" spans="1:44" s="4" customFormat="1" x14ac:dyDescent="0.2">
      <c r="D14" s="7"/>
      <c r="E14" s="7"/>
      <c r="F14" s="7"/>
      <c r="G14" s="7"/>
      <c r="H14" s="7"/>
    </row>
    <row r="15" spans="1:44" s="4" customFormat="1" x14ac:dyDescent="0.2">
      <c r="D15" s="7"/>
      <c r="E15" s="7"/>
      <c r="F15" s="7"/>
      <c r="G15" s="7"/>
      <c r="H15" s="7"/>
    </row>
    <row r="16" spans="1:44" s="4" customFormat="1" x14ac:dyDescent="0.2">
      <c r="A16" s="6" t="s">
        <v>58</v>
      </c>
      <c r="D16" s="7"/>
      <c r="E16" s="7"/>
      <c r="F16" s="7"/>
      <c r="G16" s="7"/>
      <c r="H16" s="7"/>
    </row>
    <row r="17" spans="1:8" s="4" customFormat="1" x14ac:dyDescent="0.2">
      <c r="D17" s="7"/>
      <c r="E17" s="7"/>
      <c r="F17" s="7"/>
      <c r="G17" s="7"/>
      <c r="H17" s="7"/>
    </row>
    <row r="18" spans="1:8" s="4" customFormat="1" x14ac:dyDescent="0.2">
      <c r="D18" s="7"/>
      <c r="E18" s="7"/>
      <c r="F18" s="7"/>
      <c r="G18" s="7"/>
      <c r="H18" s="7"/>
    </row>
    <row r="19" spans="1:8" s="4" customFormat="1" x14ac:dyDescent="0.2">
      <c r="D19" s="7"/>
      <c r="E19" s="7"/>
      <c r="F19" s="7"/>
      <c r="G19" s="7"/>
      <c r="H19" s="7"/>
    </row>
    <row r="20" spans="1:8" s="4" customFormat="1" x14ac:dyDescent="0.2">
      <c r="D20" s="7"/>
      <c r="E20" s="7"/>
      <c r="F20" s="7"/>
      <c r="G20" s="7"/>
      <c r="H20" s="7"/>
    </row>
    <row r="21" spans="1:8" s="4" customFormat="1" x14ac:dyDescent="0.2">
      <c r="D21" s="7"/>
      <c r="E21" s="7"/>
      <c r="F21" s="7"/>
      <c r="G21" s="7"/>
      <c r="H21" s="7"/>
    </row>
    <row r="22" spans="1:8" s="4" customFormat="1" x14ac:dyDescent="0.2">
      <c r="A22" s="4" t="s">
        <v>9</v>
      </c>
      <c r="C22" s="88"/>
      <c r="D22" s="7"/>
      <c r="E22" s="7"/>
      <c r="F22" s="7"/>
      <c r="G22" s="7"/>
      <c r="H22" s="7"/>
    </row>
    <row r="23" spans="1:8" s="4" customFormat="1" x14ac:dyDescent="0.2">
      <c r="A23" s="4" t="s">
        <v>13</v>
      </c>
      <c r="C23" s="88"/>
      <c r="D23" s="7"/>
      <c r="E23" s="7"/>
      <c r="F23" s="7"/>
      <c r="G23" s="7"/>
      <c r="H23" s="7"/>
    </row>
    <row r="24" spans="1:8" s="4" customFormat="1" x14ac:dyDescent="0.2">
      <c r="D24" s="7"/>
      <c r="E24" s="7"/>
      <c r="F24" s="7"/>
      <c r="G24" s="7"/>
      <c r="H24" s="7"/>
    </row>
    <row r="25" spans="1:8" s="4" customFormat="1" x14ac:dyDescent="0.2">
      <c r="A25" s="4" t="s">
        <v>140</v>
      </c>
      <c r="C25" s="225">
        <v>2025</v>
      </c>
      <c r="D25" s="7"/>
      <c r="E25" s="7"/>
      <c r="F25" s="7"/>
      <c r="G25" s="7"/>
      <c r="H25" s="7"/>
    </row>
    <row r="26" spans="1:8" s="4" customFormat="1" x14ac:dyDescent="0.2">
      <c r="D26" s="7"/>
      <c r="E26" s="7"/>
      <c r="F26" s="7"/>
      <c r="G26" s="7"/>
      <c r="H26" s="7"/>
    </row>
    <row r="27" spans="1:8" s="4" customFormat="1" x14ac:dyDescent="0.2">
      <c r="A27" s="4" t="s">
        <v>10</v>
      </c>
      <c r="C27" s="88"/>
      <c r="D27" s="7"/>
      <c r="E27" s="7"/>
      <c r="F27" s="7"/>
      <c r="G27" s="7"/>
      <c r="H27" s="7"/>
    </row>
    <row r="28" spans="1:8" s="4" customFormat="1" x14ac:dyDescent="0.2">
      <c r="D28" s="7"/>
      <c r="E28" s="7"/>
      <c r="F28" s="7"/>
      <c r="G28" s="7"/>
      <c r="H28" s="7"/>
    </row>
    <row r="29" spans="1:8" s="4" customFormat="1" x14ac:dyDescent="0.2">
      <c r="A29" s="4" t="s">
        <v>11</v>
      </c>
      <c r="B29" s="4" t="s">
        <v>3</v>
      </c>
      <c r="C29" s="88"/>
      <c r="D29" s="7"/>
      <c r="E29" s="7"/>
      <c r="F29" s="7"/>
      <c r="G29" s="7"/>
      <c r="H29" s="7"/>
    </row>
    <row r="30" spans="1:8" s="4" customFormat="1" x14ac:dyDescent="0.2">
      <c r="D30" s="7"/>
      <c r="E30" s="7"/>
      <c r="F30" s="7"/>
      <c r="G30" s="7"/>
      <c r="H30" s="7"/>
    </row>
    <row r="31" spans="1:8" s="4" customFormat="1" x14ac:dyDescent="0.2">
      <c r="B31" s="4" t="s">
        <v>4</v>
      </c>
      <c r="C31" s="88"/>
      <c r="D31" s="7"/>
      <c r="E31" s="7"/>
      <c r="F31" s="7"/>
      <c r="G31" s="7"/>
      <c r="H31" s="7"/>
    </row>
    <row r="32" spans="1:8" s="4" customFormat="1" x14ac:dyDescent="0.2">
      <c r="D32" s="7"/>
      <c r="E32" s="7"/>
      <c r="F32" s="7"/>
      <c r="G32" s="7"/>
      <c r="H32" s="7"/>
    </row>
    <row r="33" spans="1:8" s="4" customFormat="1" x14ac:dyDescent="0.2">
      <c r="B33" s="4" t="s">
        <v>7</v>
      </c>
      <c r="C33" s="88"/>
      <c r="D33" s="7"/>
      <c r="E33" s="7"/>
      <c r="F33" s="7"/>
      <c r="G33" s="7"/>
      <c r="H33" s="7"/>
    </row>
    <row r="34" spans="1:8" s="4" customFormat="1" x14ac:dyDescent="0.2">
      <c r="D34" s="7"/>
      <c r="E34" s="7"/>
      <c r="F34" s="7"/>
      <c r="G34" s="7"/>
      <c r="H34" s="7"/>
    </row>
    <row r="35" spans="1:8" s="4" customFormat="1" x14ac:dyDescent="0.2">
      <c r="A35" s="4" t="s">
        <v>55</v>
      </c>
      <c r="C35" s="88"/>
      <c r="D35" s="7"/>
      <c r="E35" s="7"/>
      <c r="F35" s="7"/>
      <c r="G35" s="7"/>
      <c r="H35" s="7"/>
    </row>
    <row r="36" spans="1:8" s="4" customFormat="1" x14ac:dyDescent="0.2"/>
    <row r="37" spans="1:8" s="4" customFormat="1" x14ac:dyDescent="0.2"/>
    <row r="38" spans="1:8" s="4" customFormat="1" x14ac:dyDescent="0.2">
      <c r="A38" s="4" t="s">
        <v>89</v>
      </c>
    </row>
    <row r="39" spans="1:8" s="4" customFormat="1" x14ac:dyDescent="0.2">
      <c r="A39" s="89" t="s">
        <v>12</v>
      </c>
      <c r="B39" s="90"/>
      <c r="C39" s="90"/>
    </row>
    <row r="40" spans="1:8" s="4" customFormat="1" ht="12.75" customHeight="1" x14ac:dyDescent="0.2">
      <c r="A40" s="8"/>
    </row>
    <row r="41" spans="1:8" x14ac:dyDescent="0.2">
      <c r="A41" s="49"/>
    </row>
    <row r="42" spans="1:8" s="4" customFormat="1" x14ac:dyDescent="0.2">
      <c r="A42" s="49"/>
    </row>
    <row r="43" spans="1:8" s="4" customFormat="1" x14ac:dyDescent="0.2">
      <c r="A43" s="49"/>
    </row>
    <row r="44" spans="1:8" s="4" customFormat="1" x14ac:dyDescent="0.2"/>
    <row r="45" spans="1:8" s="4" customFormat="1" x14ac:dyDescent="0.2"/>
    <row r="46" spans="1:8" s="4" customFormat="1" x14ac:dyDescent="0.2"/>
    <row r="47" spans="1:8" s="4" customFormat="1" x14ac:dyDescent="0.2"/>
    <row r="48" spans="1:8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  <row r="56" s="4" customFormat="1" x14ac:dyDescent="0.2"/>
    <row r="57" s="4" customFormat="1" x14ac:dyDescent="0.2"/>
    <row r="58" s="4" customFormat="1" x14ac:dyDescent="0.2"/>
    <row r="59" s="4" customFormat="1" x14ac:dyDescent="0.2"/>
    <row r="60" s="4" customFormat="1" x14ac:dyDescent="0.2"/>
    <row r="61" s="4" customFormat="1" x14ac:dyDescent="0.2"/>
    <row r="62" s="4" customFormat="1" x14ac:dyDescent="0.2"/>
    <row r="63" s="4" customFormat="1" x14ac:dyDescent="0.2"/>
    <row r="64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4" customFormat="1" x14ac:dyDescent="0.2"/>
    <row r="11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x14ac:dyDescent="0.2"/>
    <row r="268" s="4" customFormat="1" x14ac:dyDescent="0.2"/>
    <row r="269" s="4" customFormat="1" x14ac:dyDescent="0.2"/>
    <row r="270" s="4" customFormat="1" x14ac:dyDescent="0.2"/>
    <row r="271" s="4" customFormat="1" x14ac:dyDescent="0.2"/>
    <row r="272" s="4" customFormat="1" x14ac:dyDescent="0.2"/>
    <row r="273" s="4" customFormat="1" x14ac:dyDescent="0.2"/>
    <row r="274" s="4" customFormat="1" x14ac:dyDescent="0.2"/>
    <row r="275" s="4" customFormat="1" x14ac:dyDescent="0.2"/>
    <row r="276" s="4" customFormat="1" x14ac:dyDescent="0.2"/>
    <row r="277" s="4" customFormat="1" x14ac:dyDescent="0.2"/>
    <row r="278" s="4" customFormat="1" x14ac:dyDescent="0.2"/>
    <row r="279" s="4" customFormat="1" x14ac:dyDescent="0.2"/>
    <row r="280" s="4" customFormat="1" x14ac:dyDescent="0.2"/>
    <row r="281" s="4" customFormat="1" x14ac:dyDescent="0.2"/>
    <row r="282" s="4" customFormat="1" x14ac:dyDescent="0.2"/>
    <row r="283" s="4" customFormat="1" x14ac:dyDescent="0.2"/>
    <row r="284" s="4" customFormat="1" x14ac:dyDescent="0.2"/>
    <row r="285" s="4" customFormat="1" x14ac:dyDescent="0.2"/>
    <row r="286" s="4" customFormat="1" x14ac:dyDescent="0.2"/>
    <row r="287" s="4" customFormat="1" x14ac:dyDescent="0.2"/>
    <row r="288" s="4" customFormat="1" x14ac:dyDescent="0.2"/>
    <row r="289" s="4" customFormat="1" x14ac:dyDescent="0.2"/>
    <row r="290" s="4" customFormat="1" x14ac:dyDescent="0.2"/>
    <row r="291" s="4" customFormat="1" x14ac:dyDescent="0.2"/>
    <row r="292" s="4" customFormat="1" x14ac:dyDescent="0.2"/>
    <row r="293" s="4" customFormat="1" x14ac:dyDescent="0.2"/>
    <row r="294" s="4" customFormat="1" x14ac:dyDescent="0.2"/>
    <row r="295" s="4" customFormat="1" x14ac:dyDescent="0.2"/>
    <row r="296" s="4" customFormat="1" x14ac:dyDescent="0.2"/>
    <row r="297" s="4" customFormat="1" x14ac:dyDescent="0.2"/>
    <row r="298" s="4" customFormat="1" x14ac:dyDescent="0.2"/>
    <row r="299" s="4" customFormat="1" x14ac:dyDescent="0.2"/>
    <row r="300" s="4" customFormat="1" x14ac:dyDescent="0.2"/>
    <row r="301" s="4" customFormat="1" x14ac:dyDescent="0.2"/>
    <row r="302" s="4" customFormat="1" x14ac:dyDescent="0.2"/>
    <row r="303" s="4" customFormat="1" x14ac:dyDescent="0.2"/>
    <row r="304" s="4" customFormat="1" x14ac:dyDescent="0.2"/>
    <row r="305" s="4" customFormat="1" x14ac:dyDescent="0.2"/>
    <row r="306" s="4" customFormat="1" x14ac:dyDescent="0.2"/>
    <row r="307" s="4" customFormat="1" x14ac:dyDescent="0.2"/>
    <row r="308" s="4" customFormat="1" x14ac:dyDescent="0.2"/>
    <row r="309" s="4" customFormat="1" x14ac:dyDescent="0.2"/>
    <row r="310" s="4" customFormat="1" x14ac:dyDescent="0.2"/>
    <row r="311" s="4" customFormat="1" x14ac:dyDescent="0.2"/>
    <row r="312" s="4" customFormat="1" x14ac:dyDescent="0.2"/>
    <row r="313" s="4" customFormat="1" x14ac:dyDescent="0.2"/>
    <row r="314" s="4" customFormat="1" x14ac:dyDescent="0.2"/>
    <row r="315" s="4" customFormat="1" x14ac:dyDescent="0.2"/>
    <row r="316" s="4" customFormat="1" x14ac:dyDescent="0.2"/>
    <row r="317" s="4" customFormat="1" x14ac:dyDescent="0.2"/>
    <row r="318" s="4" customFormat="1" x14ac:dyDescent="0.2"/>
    <row r="319" s="4" customFormat="1" x14ac:dyDescent="0.2"/>
    <row r="320" s="4" customFormat="1" x14ac:dyDescent="0.2"/>
    <row r="321" s="4" customFormat="1" x14ac:dyDescent="0.2"/>
    <row r="322" s="4" customFormat="1" x14ac:dyDescent="0.2"/>
    <row r="323" s="4" customFormat="1" x14ac:dyDescent="0.2"/>
    <row r="324" s="4" customFormat="1" x14ac:dyDescent="0.2"/>
    <row r="325" s="4" customFormat="1" x14ac:dyDescent="0.2"/>
    <row r="326" s="4" customFormat="1" x14ac:dyDescent="0.2"/>
    <row r="327" s="4" customFormat="1" x14ac:dyDescent="0.2"/>
    <row r="328" s="4" customFormat="1" x14ac:dyDescent="0.2"/>
    <row r="329" s="4" customFormat="1" x14ac:dyDescent="0.2"/>
    <row r="330" s="4" customFormat="1" x14ac:dyDescent="0.2"/>
    <row r="331" s="4" customFormat="1" x14ac:dyDescent="0.2"/>
    <row r="332" s="4" customFormat="1" x14ac:dyDescent="0.2"/>
    <row r="333" s="4" customFormat="1" x14ac:dyDescent="0.2"/>
    <row r="334" s="4" customFormat="1" x14ac:dyDescent="0.2"/>
    <row r="335" s="4" customFormat="1" x14ac:dyDescent="0.2"/>
    <row r="336" s="4" customFormat="1" x14ac:dyDescent="0.2"/>
    <row r="337" s="4" customFormat="1" x14ac:dyDescent="0.2"/>
    <row r="338" s="4" customFormat="1" x14ac:dyDescent="0.2"/>
    <row r="339" s="4" customFormat="1" x14ac:dyDescent="0.2"/>
  </sheetData>
  <sheetProtection selectLockedCells="1"/>
  <phoneticPr fontId="1" type="noConversion"/>
  <printOptions horizontalCentered="1"/>
  <pageMargins left="0.25" right="0.25" top="0.5" bottom="0.5" header="0.25" footer="0.22"/>
  <pageSetup paperSize="9" scale="96" orientation="landscape" r:id="rId1"/>
  <headerFooter alignWithMargins="0">
    <oddFooter>&amp;CСтрана &amp;P од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18FC7-DBDA-443F-BD84-532F283F229C}">
  <dimension ref="A1:G20"/>
  <sheetViews>
    <sheetView showGridLines="0" zoomScaleNormal="100" zoomScaleSheetLayoutView="75" workbookViewId="0"/>
  </sheetViews>
  <sheetFormatPr defaultRowHeight="12.75" x14ac:dyDescent="0.2"/>
  <cols>
    <col min="1" max="1" width="2.7109375" style="192" customWidth="1"/>
    <col min="2" max="2" width="7.7109375" style="190" customWidth="1"/>
    <col min="3" max="3" width="9.7109375" style="190" customWidth="1"/>
    <col min="4" max="4" width="37.7109375" style="192" customWidth="1"/>
    <col min="5" max="5" width="20.7109375" style="190" customWidth="1"/>
    <col min="6" max="6" width="13.7109375" style="190" customWidth="1"/>
    <col min="7" max="7" width="2.5703125" style="192" customWidth="1"/>
    <col min="8" max="16384" width="9.140625" style="192"/>
  </cols>
  <sheetData>
    <row r="1" spans="1:7" ht="18" customHeight="1" x14ac:dyDescent="0.2">
      <c r="A1" s="189" t="s">
        <v>1</v>
      </c>
      <c r="C1" s="191"/>
      <c r="D1" s="191"/>
      <c r="F1" s="191"/>
      <c r="G1" s="191"/>
    </row>
    <row r="2" spans="1:7" ht="12" customHeight="1" x14ac:dyDescent="0.2">
      <c r="A2" s="191"/>
      <c r="C2" s="191"/>
      <c r="D2" s="191"/>
      <c r="F2" s="191"/>
      <c r="G2" s="191"/>
    </row>
    <row r="3" spans="1:7" ht="10.5" customHeight="1" x14ac:dyDescent="0.2">
      <c r="A3" s="191"/>
      <c r="C3" s="191"/>
      <c r="D3" s="191"/>
      <c r="F3" s="191"/>
      <c r="G3" s="191"/>
    </row>
    <row r="4" spans="1:7" ht="10.5" customHeight="1" x14ac:dyDescent="0.2">
      <c r="A4" s="191"/>
      <c r="C4" s="191"/>
      <c r="D4" s="191"/>
      <c r="F4" s="191"/>
      <c r="G4" s="191"/>
    </row>
    <row r="5" spans="1:7" ht="10.5" customHeight="1" x14ac:dyDescent="0.2">
      <c r="A5" s="191"/>
      <c r="C5" s="191"/>
      <c r="D5" s="191"/>
      <c r="F5" s="191"/>
      <c r="G5" s="191"/>
    </row>
    <row r="6" spans="1:7" ht="10.5" customHeight="1" x14ac:dyDescent="0.2">
      <c r="A6" s="191"/>
      <c r="C6" s="191"/>
      <c r="D6" s="191"/>
      <c r="F6" s="191"/>
      <c r="G6" s="191"/>
    </row>
    <row r="7" spans="1:7" x14ac:dyDescent="0.2">
      <c r="A7" s="191"/>
      <c r="B7" s="394" t="s">
        <v>128</v>
      </c>
      <c r="C7" s="394"/>
      <c r="D7" s="394"/>
      <c r="E7" s="394"/>
      <c r="F7" s="394"/>
      <c r="G7" s="191"/>
    </row>
    <row r="8" spans="1:7" ht="11.25" customHeight="1" x14ac:dyDescent="0.2">
      <c r="A8" s="191"/>
      <c r="C8" s="191"/>
      <c r="D8" s="191"/>
      <c r="F8" s="191"/>
      <c r="G8" s="191"/>
    </row>
    <row r="9" spans="1:7" ht="13.5" thickBot="1" x14ac:dyDescent="0.25">
      <c r="A9" s="191"/>
      <c r="C9" s="191"/>
      <c r="D9" s="191"/>
      <c r="F9" s="191"/>
      <c r="G9" s="191"/>
    </row>
    <row r="10" spans="1:7" s="190" customFormat="1" ht="37.5" customHeight="1" thickTop="1" x14ac:dyDescent="0.2">
      <c r="A10" s="191"/>
      <c r="B10" s="395" t="s">
        <v>0</v>
      </c>
      <c r="C10" s="397" t="s">
        <v>124</v>
      </c>
      <c r="D10" s="398"/>
      <c r="E10" s="401" t="s">
        <v>125</v>
      </c>
      <c r="F10" s="403" t="s">
        <v>126</v>
      </c>
      <c r="G10" s="191"/>
    </row>
    <row r="11" spans="1:7" s="190" customFormat="1" x14ac:dyDescent="0.2">
      <c r="A11" s="191"/>
      <c r="B11" s="396"/>
      <c r="C11" s="399"/>
      <c r="D11" s="400"/>
      <c r="E11" s="402"/>
      <c r="F11" s="404"/>
      <c r="G11" s="191"/>
    </row>
    <row r="12" spans="1:7" s="190" customFormat="1" x14ac:dyDescent="0.2">
      <c r="A12" s="191"/>
      <c r="B12" s="193"/>
      <c r="C12" s="197"/>
      <c r="D12" s="194"/>
      <c r="E12" s="195"/>
      <c r="F12" s="196"/>
      <c r="G12" s="191"/>
    </row>
    <row r="13" spans="1:7" s="190" customFormat="1" ht="25.5" x14ac:dyDescent="0.2">
      <c r="A13" s="191"/>
      <c r="B13" s="229">
        <v>1</v>
      </c>
      <c r="C13" s="230" t="s">
        <v>152</v>
      </c>
      <c r="D13" s="231" t="s">
        <v>141</v>
      </c>
      <c r="E13" s="232" t="s">
        <v>138</v>
      </c>
      <c r="F13" s="233" t="s">
        <v>127</v>
      </c>
      <c r="G13" s="191"/>
    </row>
    <row r="14" spans="1:7" s="190" customFormat="1" ht="25.5" x14ac:dyDescent="0.2">
      <c r="A14" s="191"/>
      <c r="B14" s="229">
        <v>2</v>
      </c>
      <c r="C14" s="230" t="s">
        <v>153</v>
      </c>
      <c r="D14" s="231" t="s">
        <v>142</v>
      </c>
      <c r="E14" s="232" t="s">
        <v>138</v>
      </c>
      <c r="F14" s="233" t="s">
        <v>127</v>
      </c>
      <c r="G14" s="191"/>
    </row>
    <row r="15" spans="1:7" s="190" customFormat="1" ht="25.5" x14ac:dyDescent="0.2">
      <c r="A15" s="191"/>
      <c r="B15" s="229">
        <v>3</v>
      </c>
      <c r="C15" s="230" t="s">
        <v>154</v>
      </c>
      <c r="D15" s="231" t="s">
        <v>143</v>
      </c>
      <c r="E15" s="232" t="s">
        <v>138</v>
      </c>
      <c r="F15" s="233" t="s">
        <v>127</v>
      </c>
      <c r="G15" s="191"/>
    </row>
    <row r="16" spans="1:7" s="190" customFormat="1" ht="25.5" x14ac:dyDescent="0.2">
      <c r="A16" s="191"/>
      <c r="B16" s="229">
        <v>4</v>
      </c>
      <c r="C16" s="230" t="s">
        <v>155</v>
      </c>
      <c r="D16" s="231" t="s">
        <v>144</v>
      </c>
      <c r="E16" s="232" t="s">
        <v>138</v>
      </c>
      <c r="F16" s="233" t="s">
        <v>127</v>
      </c>
      <c r="G16" s="191"/>
    </row>
    <row r="17" spans="1:7" s="190" customFormat="1" ht="25.5" x14ac:dyDescent="0.2">
      <c r="A17" s="191"/>
      <c r="B17" s="229">
        <v>5</v>
      </c>
      <c r="C17" s="230" t="s">
        <v>184</v>
      </c>
      <c r="D17" s="231" t="s">
        <v>185</v>
      </c>
      <c r="E17" s="232" t="s">
        <v>138</v>
      </c>
      <c r="F17" s="233" t="s">
        <v>127</v>
      </c>
      <c r="G17" s="191"/>
    </row>
    <row r="18" spans="1:7" s="190" customFormat="1" ht="25.5" x14ac:dyDescent="0.2">
      <c r="A18" s="191"/>
      <c r="B18" s="229">
        <v>6</v>
      </c>
      <c r="C18" s="230" t="s">
        <v>156</v>
      </c>
      <c r="D18" s="231" t="s">
        <v>145</v>
      </c>
      <c r="E18" s="232" t="s">
        <v>138</v>
      </c>
      <c r="F18" s="233" t="s">
        <v>127</v>
      </c>
      <c r="G18" s="191"/>
    </row>
    <row r="19" spans="1:7" s="190" customFormat="1" ht="26.25" thickBot="1" x14ac:dyDescent="0.25">
      <c r="A19" s="191"/>
      <c r="B19" s="234">
        <v>7</v>
      </c>
      <c r="C19" s="258" t="s">
        <v>157</v>
      </c>
      <c r="D19" s="235" t="s">
        <v>146</v>
      </c>
      <c r="E19" s="236" t="s">
        <v>138</v>
      </c>
      <c r="F19" s="237" t="s">
        <v>127</v>
      </c>
      <c r="G19" s="191"/>
    </row>
    <row r="20" spans="1:7" ht="13.5" thickTop="1" x14ac:dyDescent="0.2"/>
  </sheetData>
  <sheetProtection insertRows="0" selectLockedCells="1"/>
  <mergeCells count="5">
    <mergeCell ref="B7:F7"/>
    <mergeCell ref="B10:B11"/>
    <mergeCell ref="C10:D11"/>
    <mergeCell ref="E10:E11"/>
    <mergeCell ref="F10:F11"/>
  </mergeCells>
  <phoneticPr fontId="15" type="noConversion"/>
  <printOptions horizontalCentered="1"/>
  <pageMargins left="0.28000000000000003" right="0.22" top="0.27" bottom="0.33" header="0.21" footer="0.17"/>
  <pageSetup paperSize="9" scale="80" orientation="landscape" r:id="rId1"/>
  <headerFooter alignWithMargins="0">
    <oddFooter>&amp;CСтрана &amp;P од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3425E-0093-4909-A739-01CCE9DA4DDA}">
  <dimension ref="A1:R63"/>
  <sheetViews>
    <sheetView zoomScaleNormal="100" workbookViewId="0"/>
  </sheetViews>
  <sheetFormatPr defaultRowHeight="12.75" x14ac:dyDescent="0.2"/>
  <cols>
    <col min="1" max="1" width="2.85546875" style="31" customWidth="1"/>
    <col min="2" max="2" width="7.28515625" style="32" customWidth="1"/>
    <col min="3" max="3" width="8.7109375" style="31" customWidth="1"/>
    <col min="4" max="6" width="15.42578125" style="31" customWidth="1"/>
    <col min="7" max="7" width="14.28515625" style="31" customWidth="1"/>
    <col min="8" max="8" width="14.42578125" style="31" customWidth="1"/>
    <col min="9" max="9" width="12.85546875" style="31" customWidth="1"/>
    <col min="10" max="10" width="4.42578125" style="31" customWidth="1"/>
    <col min="11" max="16384" width="9.140625" style="31"/>
  </cols>
  <sheetData>
    <row r="1" spans="1:18" s="1" customFormat="1" ht="12.75" customHeight="1" x14ac:dyDescent="0.2">
      <c r="A1" s="11" t="s">
        <v>56</v>
      </c>
      <c r="B1" s="12"/>
      <c r="C1" s="11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s="1" customFormat="1" ht="12.75" customHeight="1" x14ac:dyDescent="0.2">
      <c r="A2" s="11"/>
      <c r="B2" s="12"/>
      <c r="C2" s="11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s="1" customFormat="1" ht="12.75" customHeight="1" x14ac:dyDescent="0.2">
      <c r="A3" s="16"/>
      <c r="B3" s="13" t="str">
        <f>CONCATENATE(Poc.strana!A22," ",Poc.strana!C22)</f>
        <v xml:space="preserve">Назив енергетског субјекта: 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s="1" customFormat="1" ht="12.75" customHeight="1" x14ac:dyDescent="0.2">
      <c r="A4" s="16"/>
      <c r="B4" s="13" t="str">
        <f>CONCATENATE(Poc.strana!A35," ",Poc.strana!C35)</f>
        <v xml:space="preserve">Датум обраде: 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s="2" customFormat="1" ht="12.75" customHeight="1" x14ac:dyDescent="0.2">
      <c r="A5" s="16"/>
      <c r="B5" s="14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s="2" customFormat="1" ht="12.75" customHeight="1" x14ac:dyDescent="0.2">
      <c r="A6" s="16"/>
      <c r="B6" s="14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s="2" customFormat="1" ht="12.75" customHeight="1" x14ac:dyDescent="0.2">
      <c r="A7" s="16"/>
      <c r="B7" s="429" t="str">
        <f>CONCATENATE("Табела ЕТ-3-1.1 ПРЕНОСНИ КАПАЦИТЕТИ - СТАЊЕ НА КРАЈУ"," ",Poc.strana!C25,". ГОДИНЕ")</f>
        <v>Табела ЕТ-3-1.1 ПРЕНОСНИ КАПАЦИТЕТИ - СТАЊЕ НА КРАЈУ 2025. ГОДИНЕ</v>
      </c>
      <c r="C7" s="429"/>
      <c r="D7" s="429"/>
      <c r="E7" s="429"/>
      <c r="F7" s="429"/>
      <c r="G7" s="429"/>
      <c r="H7" s="429"/>
      <c r="I7" s="429"/>
      <c r="J7" s="14"/>
      <c r="K7" s="14"/>
      <c r="L7" s="14"/>
      <c r="M7" s="14"/>
      <c r="N7" s="14"/>
      <c r="O7" s="14"/>
      <c r="P7" s="14"/>
      <c r="Q7" s="14"/>
      <c r="R7" s="14"/>
    </row>
    <row r="8" spans="1:18" s="2" customFormat="1" ht="12.75" customHeight="1" x14ac:dyDescent="0.2">
      <c r="A8" s="16"/>
      <c r="B8" s="15"/>
      <c r="C8" s="15"/>
      <c r="D8" s="15"/>
      <c r="E8" s="15"/>
      <c r="F8" s="15"/>
      <c r="G8" s="15"/>
      <c r="H8" s="15"/>
      <c r="I8" s="15"/>
      <c r="J8" s="14"/>
      <c r="K8" s="14"/>
      <c r="L8" s="14"/>
      <c r="M8" s="14"/>
      <c r="N8" s="14"/>
      <c r="O8" s="14"/>
      <c r="P8" s="14"/>
      <c r="Q8" s="14"/>
      <c r="R8" s="14"/>
    </row>
    <row r="9" spans="1:18" s="2" customFormat="1" ht="12.75" customHeight="1" thickBot="1" x14ac:dyDescent="0.25">
      <c r="A9" s="16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s="2" customFormat="1" ht="12.75" customHeight="1" thickTop="1" x14ac:dyDescent="0.2">
      <c r="A10" s="18"/>
      <c r="B10" s="410" t="s">
        <v>160</v>
      </c>
      <c r="C10" s="411"/>
      <c r="D10" s="411"/>
      <c r="E10" s="411"/>
      <c r="F10" s="411"/>
      <c r="G10" s="411"/>
      <c r="H10" s="411"/>
      <c r="I10" s="412"/>
      <c r="J10" s="19"/>
      <c r="K10" s="9"/>
      <c r="L10" s="9"/>
      <c r="M10" s="9"/>
      <c r="N10" s="9"/>
      <c r="O10" s="9"/>
      <c r="P10" s="9"/>
    </row>
    <row r="11" spans="1:18" s="3" customFormat="1" ht="24" customHeight="1" x14ac:dyDescent="0.25">
      <c r="B11" s="430" t="s">
        <v>34</v>
      </c>
      <c r="C11" s="71" t="s">
        <v>46</v>
      </c>
      <c r="D11" s="432" t="s">
        <v>90</v>
      </c>
      <c r="E11" s="71" t="s">
        <v>33</v>
      </c>
      <c r="F11" s="71" t="s">
        <v>92</v>
      </c>
      <c r="G11" s="71" t="s">
        <v>93</v>
      </c>
      <c r="H11" s="415" t="s">
        <v>20</v>
      </c>
      <c r="I11" s="421"/>
    </row>
    <row r="12" spans="1:18" s="3" customFormat="1" ht="12.75" customHeight="1" x14ac:dyDescent="0.25">
      <c r="B12" s="431"/>
      <c r="C12" s="20" t="s">
        <v>24</v>
      </c>
      <c r="D12" s="433"/>
      <c r="E12" s="21" t="s">
        <v>66</v>
      </c>
      <c r="F12" s="21" t="s">
        <v>66</v>
      </c>
      <c r="G12" s="21" t="s">
        <v>66</v>
      </c>
      <c r="H12" s="422" t="s">
        <v>23</v>
      </c>
      <c r="I12" s="423"/>
    </row>
    <row r="13" spans="1:18" s="3" customFormat="1" ht="12.75" customHeight="1" x14ac:dyDescent="0.25">
      <c r="B13" s="25">
        <v>1</v>
      </c>
      <c r="C13" s="65" t="s">
        <v>15</v>
      </c>
      <c r="D13" s="38"/>
      <c r="E13" s="38"/>
      <c r="F13" s="38"/>
      <c r="G13" s="38"/>
      <c r="H13" s="424"/>
      <c r="I13" s="425"/>
    </row>
    <row r="14" spans="1:18" s="3" customFormat="1" ht="12.75" customHeight="1" x14ac:dyDescent="0.25">
      <c r="B14" s="27">
        <v>2</v>
      </c>
      <c r="C14" s="66" t="s">
        <v>16</v>
      </c>
      <c r="D14" s="39"/>
      <c r="E14" s="39"/>
      <c r="F14" s="39"/>
      <c r="G14" s="39"/>
      <c r="H14" s="408"/>
      <c r="I14" s="409"/>
    </row>
    <row r="15" spans="1:18" s="3" customFormat="1" ht="12.75" customHeight="1" x14ac:dyDescent="0.25">
      <c r="B15" s="84">
        <v>3</v>
      </c>
      <c r="C15" s="85" t="s">
        <v>17</v>
      </c>
      <c r="D15" s="86"/>
      <c r="E15" s="86"/>
      <c r="F15" s="86"/>
      <c r="G15" s="86"/>
      <c r="H15" s="413"/>
      <c r="I15" s="414"/>
    </row>
    <row r="16" spans="1:18" s="3" customFormat="1" ht="12.75" customHeight="1" x14ac:dyDescent="0.25">
      <c r="B16" s="405" t="s">
        <v>86</v>
      </c>
      <c r="C16" s="406"/>
      <c r="D16" s="406"/>
      <c r="E16" s="406"/>
      <c r="F16" s="406"/>
      <c r="G16" s="406"/>
      <c r="H16" s="406"/>
      <c r="I16" s="407"/>
    </row>
    <row r="17" spans="2:9" s="3" customFormat="1" ht="24" customHeight="1" x14ac:dyDescent="0.25">
      <c r="B17" s="430" t="s">
        <v>34</v>
      </c>
      <c r="C17" s="71" t="s">
        <v>46</v>
      </c>
      <c r="D17" s="432" t="s">
        <v>90</v>
      </c>
      <c r="E17" s="71" t="s">
        <v>33</v>
      </c>
      <c r="F17" s="71" t="s">
        <v>92</v>
      </c>
      <c r="G17" s="71" t="s">
        <v>93</v>
      </c>
      <c r="H17" s="415" t="s">
        <v>20</v>
      </c>
      <c r="I17" s="421"/>
    </row>
    <row r="18" spans="2:9" s="3" customFormat="1" ht="12.75" customHeight="1" x14ac:dyDescent="0.25">
      <c r="B18" s="431"/>
      <c r="C18" s="20" t="s">
        <v>24</v>
      </c>
      <c r="D18" s="433"/>
      <c r="E18" s="21" t="s">
        <v>66</v>
      </c>
      <c r="F18" s="21" t="s">
        <v>66</v>
      </c>
      <c r="G18" s="21" t="s">
        <v>66</v>
      </c>
      <c r="H18" s="422" t="s">
        <v>23</v>
      </c>
      <c r="I18" s="423"/>
    </row>
    <row r="19" spans="2:9" s="3" customFormat="1" ht="12.75" customHeight="1" x14ac:dyDescent="0.25">
      <c r="B19" s="25">
        <v>1</v>
      </c>
      <c r="C19" s="65" t="s">
        <v>15</v>
      </c>
      <c r="D19" s="38"/>
      <c r="E19" s="38"/>
      <c r="F19" s="38"/>
      <c r="G19" s="38"/>
      <c r="H19" s="424"/>
      <c r="I19" s="425"/>
    </row>
    <row r="20" spans="2:9" s="3" customFormat="1" ht="12.75" customHeight="1" x14ac:dyDescent="0.25">
      <c r="B20" s="27">
        <v>2</v>
      </c>
      <c r="C20" s="66" t="s">
        <v>16</v>
      </c>
      <c r="D20" s="39"/>
      <c r="E20" s="39"/>
      <c r="F20" s="39"/>
      <c r="G20" s="39"/>
      <c r="H20" s="408"/>
      <c r="I20" s="409"/>
    </row>
    <row r="21" spans="2:9" s="3" customFormat="1" ht="12.75" customHeight="1" x14ac:dyDescent="0.25">
      <c r="B21" s="67">
        <v>3</v>
      </c>
      <c r="C21" s="68" t="s">
        <v>17</v>
      </c>
      <c r="D21" s="64"/>
      <c r="E21" s="64"/>
      <c r="F21" s="64"/>
      <c r="G21" s="64"/>
      <c r="H21" s="434"/>
      <c r="I21" s="435"/>
    </row>
    <row r="22" spans="2:9" s="3" customFormat="1" ht="12.75" customHeight="1" x14ac:dyDescent="0.25">
      <c r="B22" s="426" t="s">
        <v>87</v>
      </c>
      <c r="C22" s="427"/>
      <c r="D22" s="427"/>
      <c r="E22" s="427"/>
      <c r="F22" s="427"/>
      <c r="G22" s="427"/>
      <c r="H22" s="427"/>
      <c r="I22" s="428"/>
    </row>
    <row r="23" spans="2:9" s="3" customFormat="1" ht="24" customHeight="1" x14ac:dyDescent="0.25">
      <c r="B23" s="430" t="s">
        <v>34</v>
      </c>
      <c r="C23" s="71" t="s">
        <v>46</v>
      </c>
      <c r="D23" s="432" t="s">
        <v>90</v>
      </c>
      <c r="E23" s="71" t="s">
        <v>33</v>
      </c>
      <c r="F23" s="71" t="s">
        <v>92</v>
      </c>
      <c r="G23" s="71" t="s">
        <v>93</v>
      </c>
      <c r="H23" s="415" t="s">
        <v>20</v>
      </c>
      <c r="I23" s="421"/>
    </row>
    <row r="24" spans="2:9" s="3" customFormat="1" ht="12.75" customHeight="1" x14ac:dyDescent="0.25">
      <c r="B24" s="431"/>
      <c r="C24" s="20" t="s">
        <v>24</v>
      </c>
      <c r="D24" s="433"/>
      <c r="E24" s="21" t="s">
        <v>66</v>
      </c>
      <c r="F24" s="21" t="s">
        <v>66</v>
      </c>
      <c r="G24" s="21" t="s">
        <v>66</v>
      </c>
      <c r="H24" s="422" t="s">
        <v>23</v>
      </c>
      <c r="I24" s="423"/>
    </row>
    <row r="25" spans="2:9" s="3" customFormat="1" ht="12.75" customHeight="1" x14ac:dyDescent="0.25">
      <c r="B25" s="25">
        <v>1</v>
      </c>
      <c r="C25" s="65" t="s">
        <v>15</v>
      </c>
      <c r="D25" s="38"/>
      <c r="E25" s="38"/>
      <c r="F25" s="38"/>
      <c r="G25" s="38"/>
      <c r="H25" s="424"/>
      <c r="I25" s="425"/>
    </row>
    <row r="26" spans="2:9" s="3" customFormat="1" ht="12.75" customHeight="1" x14ac:dyDescent="0.25">
      <c r="B26" s="27">
        <v>2</v>
      </c>
      <c r="C26" s="66" t="s">
        <v>16</v>
      </c>
      <c r="D26" s="39"/>
      <c r="E26" s="39"/>
      <c r="F26" s="39"/>
      <c r="G26" s="39"/>
      <c r="H26" s="408"/>
      <c r="I26" s="409"/>
    </row>
    <row r="27" spans="2:9" s="3" customFormat="1" ht="12.75" customHeight="1" x14ac:dyDescent="0.25">
      <c r="B27" s="84">
        <v>3</v>
      </c>
      <c r="C27" s="85" t="s">
        <v>17</v>
      </c>
      <c r="D27" s="86"/>
      <c r="E27" s="86"/>
      <c r="F27" s="86"/>
      <c r="G27" s="86"/>
      <c r="H27" s="413"/>
      <c r="I27" s="414"/>
    </row>
    <row r="28" spans="2:9" s="3" customFormat="1" ht="12.75" customHeight="1" x14ac:dyDescent="0.25">
      <c r="B28" s="405" t="s">
        <v>161</v>
      </c>
      <c r="C28" s="406"/>
      <c r="D28" s="406"/>
      <c r="E28" s="406"/>
      <c r="F28" s="406"/>
      <c r="G28" s="406"/>
      <c r="H28" s="406"/>
      <c r="I28" s="407"/>
    </row>
    <row r="29" spans="2:9" s="3" customFormat="1" ht="12.75" customHeight="1" x14ac:dyDescent="0.25">
      <c r="B29" s="430" t="s">
        <v>34</v>
      </c>
      <c r="C29" s="71" t="s">
        <v>18</v>
      </c>
      <c r="D29" s="415" t="s">
        <v>80</v>
      </c>
      <c r="E29" s="416"/>
      <c r="F29" s="417"/>
      <c r="G29" s="418" t="s">
        <v>94</v>
      </c>
      <c r="H29" s="419"/>
      <c r="I29" s="420"/>
    </row>
    <row r="30" spans="2:9" s="3" customFormat="1" ht="12.75" customHeight="1" x14ac:dyDescent="0.25">
      <c r="B30" s="431"/>
      <c r="C30" s="20" t="s">
        <v>81</v>
      </c>
      <c r="D30" s="439" t="s">
        <v>66</v>
      </c>
      <c r="E30" s="440"/>
      <c r="F30" s="441"/>
      <c r="G30" s="442" t="s">
        <v>66</v>
      </c>
      <c r="H30" s="443"/>
      <c r="I30" s="444"/>
    </row>
    <row r="31" spans="2:9" s="3" customFormat="1" ht="12.75" customHeight="1" x14ac:dyDescent="0.25">
      <c r="B31" s="25">
        <v>1</v>
      </c>
      <c r="C31" s="65">
        <v>400</v>
      </c>
      <c r="D31" s="95"/>
      <c r="E31" s="96"/>
      <c r="F31" s="101"/>
      <c r="G31" s="436"/>
      <c r="H31" s="437"/>
      <c r="I31" s="438"/>
    </row>
    <row r="32" spans="2:9" s="3" customFormat="1" ht="12.75" customHeight="1" x14ac:dyDescent="0.25">
      <c r="B32" s="27">
        <v>2</v>
      </c>
      <c r="C32" s="66">
        <v>220</v>
      </c>
      <c r="D32" s="97"/>
      <c r="E32" s="98"/>
      <c r="F32" s="102"/>
      <c r="G32" s="448"/>
      <c r="H32" s="449"/>
      <c r="I32" s="450"/>
    </row>
    <row r="33" spans="1:14" s="3" customFormat="1" ht="12.75" customHeight="1" x14ac:dyDescent="0.25">
      <c r="B33" s="67">
        <v>3</v>
      </c>
      <c r="C33" s="68">
        <v>110</v>
      </c>
      <c r="D33" s="99"/>
      <c r="E33" s="100"/>
      <c r="F33" s="103"/>
      <c r="G33" s="445"/>
      <c r="H33" s="446"/>
      <c r="I33" s="447"/>
    </row>
    <row r="34" spans="1:14" s="3" customFormat="1" ht="12.75" customHeight="1" x14ac:dyDescent="0.25">
      <c r="B34" s="405" t="s">
        <v>132</v>
      </c>
      <c r="C34" s="406"/>
      <c r="D34" s="406"/>
      <c r="E34" s="406"/>
      <c r="F34" s="406"/>
      <c r="G34" s="406"/>
      <c r="H34" s="406"/>
      <c r="I34" s="407"/>
    </row>
    <row r="35" spans="1:14" s="3" customFormat="1" ht="12.75" customHeight="1" x14ac:dyDescent="0.25">
      <c r="B35" s="430" t="s">
        <v>34</v>
      </c>
      <c r="C35" s="71" t="s">
        <v>18</v>
      </c>
      <c r="D35" s="415" t="s">
        <v>80</v>
      </c>
      <c r="E35" s="416"/>
      <c r="F35" s="417"/>
      <c r="G35" s="418" t="s">
        <v>94</v>
      </c>
      <c r="H35" s="419"/>
      <c r="I35" s="420"/>
    </row>
    <row r="36" spans="1:14" s="3" customFormat="1" ht="12.75" customHeight="1" x14ac:dyDescent="0.25">
      <c r="B36" s="431"/>
      <c r="C36" s="20" t="s">
        <v>81</v>
      </c>
      <c r="D36" s="439" t="s">
        <v>66</v>
      </c>
      <c r="E36" s="440"/>
      <c r="F36" s="441"/>
      <c r="G36" s="442" t="s">
        <v>66</v>
      </c>
      <c r="H36" s="443"/>
      <c r="I36" s="444"/>
    </row>
    <row r="37" spans="1:14" s="3" customFormat="1" ht="12.75" customHeight="1" x14ac:dyDescent="0.25">
      <c r="B37" s="25">
        <v>1</v>
      </c>
      <c r="C37" s="65">
        <v>400</v>
      </c>
      <c r="D37" s="95"/>
      <c r="E37" s="96"/>
      <c r="F37" s="101"/>
      <c r="G37" s="436"/>
      <c r="H37" s="437"/>
      <c r="I37" s="438"/>
    </row>
    <row r="38" spans="1:14" s="3" customFormat="1" ht="12.75" customHeight="1" x14ac:dyDescent="0.25">
      <c r="B38" s="27">
        <v>2</v>
      </c>
      <c r="C38" s="66">
        <v>220</v>
      </c>
      <c r="D38" s="97"/>
      <c r="E38" s="98"/>
      <c r="F38" s="102"/>
      <c r="G38" s="448"/>
      <c r="H38" s="449"/>
      <c r="I38" s="450"/>
    </row>
    <row r="39" spans="1:14" s="2" customFormat="1" ht="12.75" customHeight="1" x14ac:dyDescent="0.2">
      <c r="A39" s="18"/>
      <c r="B39" s="67">
        <v>3</v>
      </c>
      <c r="C39" s="68">
        <v>110</v>
      </c>
      <c r="D39" s="99"/>
      <c r="E39" s="100"/>
      <c r="F39" s="103"/>
      <c r="G39" s="445"/>
      <c r="H39" s="446"/>
      <c r="I39" s="447"/>
      <c r="J39" s="9"/>
      <c r="K39" s="9"/>
      <c r="N39" s="2" t="s">
        <v>45</v>
      </c>
    </row>
    <row r="40" spans="1:14" s="2" customFormat="1" ht="12.75" customHeight="1" x14ac:dyDescent="0.2">
      <c r="A40" s="18"/>
      <c r="B40" s="405" t="s">
        <v>162</v>
      </c>
      <c r="C40" s="406"/>
      <c r="D40" s="406"/>
      <c r="E40" s="406"/>
      <c r="F40" s="406"/>
      <c r="G40" s="406"/>
      <c r="H40" s="406"/>
      <c r="I40" s="407"/>
      <c r="J40" s="9"/>
      <c r="K40" s="9"/>
    </row>
    <row r="41" spans="1:14" s="2" customFormat="1" ht="12.75" customHeight="1" x14ac:dyDescent="0.2">
      <c r="A41" s="18"/>
      <c r="B41" s="430" t="s">
        <v>34</v>
      </c>
      <c r="C41" s="71" t="s">
        <v>18</v>
      </c>
      <c r="D41" s="452" t="s">
        <v>95</v>
      </c>
      <c r="E41" s="453"/>
      <c r="F41" s="452" t="s">
        <v>96</v>
      </c>
      <c r="G41" s="453"/>
      <c r="H41" s="71" t="s">
        <v>19</v>
      </c>
      <c r="I41" s="72" t="s">
        <v>8</v>
      </c>
      <c r="J41" s="9"/>
      <c r="K41" s="9"/>
    </row>
    <row r="42" spans="1:14" s="2" customFormat="1" ht="12.75" customHeight="1" x14ac:dyDescent="0.2">
      <c r="A42" s="18"/>
      <c r="B42" s="451"/>
      <c r="C42" s="23" t="s">
        <v>21</v>
      </c>
      <c r="D42" s="115" t="s">
        <v>116</v>
      </c>
      <c r="E42" s="116" t="s">
        <v>117</v>
      </c>
      <c r="F42" s="115" t="s">
        <v>116</v>
      </c>
      <c r="G42" s="116" t="s">
        <v>117</v>
      </c>
      <c r="H42" s="20" t="s">
        <v>22</v>
      </c>
      <c r="I42" s="24" t="s">
        <v>22</v>
      </c>
      <c r="J42" s="9"/>
      <c r="K42" s="9"/>
    </row>
    <row r="43" spans="1:14" s="2" customFormat="1" ht="12.75" customHeight="1" x14ac:dyDescent="0.2">
      <c r="A43" s="18"/>
      <c r="B43" s="25">
        <v>1</v>
      </c>
      <c r="C43" s="26">
        <v>400</v>
      </c>
      <c r="D43" s="107"/>
      <c r="E43" s="108"/>
      <c r="F43" s="107"/>
      <c r="G43" s="109"/>
      <c r="H43" s="110"/>
      <c r="I43" s="93">
        <f>H43+F43+D43</f>
        <v>0</v>
      </c>
      <c r="J43" s="9"/>
      <c r="K43" s="9"/>
    </row>
    <row r="44" spans="1:14" s="2" customFormat="1" ht="12.75" customHeight="1" x14ac:dyDescent="0.2">
      <c r="A44" s="18"/>
      <c r="B44" s="27">
        <v>2</v>
      </c>
      <c r="C44" s="28">
        <v>220</v>
      </c>
      <c r="D44" s="111"/>
      <c r="E44" s="112"/>
      <c r="F44" s="111"/>
      <c r="G44" s="113"/>
      <c r="H44" s="114"/>
      <c r="I44" s="94">
        <f>H44+F44+D44</f>
        <v>0</v>
      </c>
      <c r="J44" s="9"/>
      <c r="K44" s="9"/>
    </row>
    <row r="45" spans="1:14" s="2" customFormat="1" ht="12.75" customHeight="1" x14ac:dyDescent="0.2">
      <c r="A45" s="18"/>
      <c r="B45" s="27">
        <v>3</v>
      </c>
      <c r="C45" s="28">
        <v>110</v>
      </c>
      <c r="D45" s="111"/>
      <c r="E45" s="112"/>
      <c r="F45" s="111"/>
      <c r="G45" s="113"/>
      <c r="H45" s="114"/>
      <c r="I45" s="94">
        <f>H45+F45+D45</f>
        <v>0</v>
      </c>
      <c r="J45" s="9"/>
      <c r="K45" s="9"/>
    </row>
    <row r="46" spans="1:14" s="2" customFormat="1" ht="12.75" customHeight="1" x14ac:dyDescent="0.2">
      <c r="A46" s="18"/>
      <c r="B46" s="87" t="s">
        <v>8</v>
      </c>
      <c r="C46" s="199" t="s">
        <v>57</v>
      </c>
      <c r="D46" s="200">
        <f>SUM(D43:D45)</f>
        <v>0</v>
      </c>
      <c r="E46" s="201">
        <f>SUM(E43:E45)</f>
        <v>0</v>
      </c>
      <c r="F46" s="200">
        <f>SUM(F43:F45)</f>
        <v>0</v>
      </c>
      <c r="G46" s="201">
        <f>SUM(G43:G45)</f>
        <v>0</v>
      </c>
      <c r="H46" s="202">
        <f>SUM(H43:H45)</f>
        <v>0</v>
      </c>
      <c r="I46" s="203">
        <f>H46+F46+D46</f>
        <v>0</v>
      </c>
      <c r="J46" s="9"/>
      <c r="K46" s="9"/>
    </row>
    <row r="47" spans="1:14" s="2" customFormat="1" ht="12.75" customHeight="1" x14ac:dyDescent="0.2">
      <c r="A47" s="18"/>
      <c r="B47" s="405" t="s">
        <v>133</v>
      </c>
      <c r="C47" s="406"/>
      <c r="D47" s="406"/>
      <c r="E47" s="406"/>
      <c r="F47" s="406"/>
      <c r="G47" s="406"/>
      <c r="H47" s="406"/>
      <c r="I47" s="407"/>
      <c r="J47" s="9"/>
      <c r="K47" s="9"/>
    </row>
    <row r="48" spans="1:14" s="2" customFormat="1" ht="12.75" customHeight="1" x14ac:dyDescent="0.2">
      <c r="A48" s="18"/>
      <c r="B48" s="430" t="s">
        <v>34</v>
      </c>
      <c r="C48" s="71" t="s">
        <v>18</v>
      </c>
      <c r="D48" s="452" t="s">
        <v>95</v>
      </c>
      <c r="E48" s="453"/>
      <c r="F48" s="452" t="s">
        <v>96</v>
      </c>
      <c r="G48" s="453"/>
      <c r="H48" s="71" t="s">
        <v>19</v>
      </c>
      <c r="I48" s="72" t="s">
        <v>8</v>
      </c>
      <c r="J48" s="9"/>
      <c r="K48" s="9"/>
    </row>
    <row r="49" spans="1:11" s="2" customFormat="1" ht="12.75" customHeight="1" x14ac:dyDescent="0.2">
      <c r="A49" s="18"/>
      <c r="B49" s="451"/>
      <c r="C49" s="23" t="s">
        <v>21</v>
      </c>
      <c r="D49" s="115" t="s">
        <v>116</v>
      </c>
      <c r="E49" s="116" t="s">
        <v>117</v>
      </c>
      <c r="F49" s="115" t="s">
        <v>116</v>
      </c>
      <c r="G49" s="116" t="s">
        <v>117</v>
      </c>
      <c r="H49" s="20" t="s">
        <v>22</v>
      </c>
      <c r="I49" s="24" t="s">
        <v>22</v>
      </c>
      <c r="J49" s="9"/>
      <c r="K49" s="9"/>
    </row>
    <row r="50" spans="1:11" s="2" customFormat="1" ht="12.75" customHeight="1" x14ac:dyDescent="0.2">
      <c r="A50" s="18"/>
      <c r="B50" s="25">
        <v>1</v>
      </c>
      <c r="C50" s="26">
        <v>400</v>
      </c>
      <c r="D50" s="107"/>
      <c r="E50" s="108"/>
      <c r="F50" s="107"/>
      <c r="G50" s="109"/>
      <c r="H50" s="110"/>
      <c r="I50" s="93">
        <f>H50+F50+D50</f>
        <v>0</v>
      </c>
      <c r="J50" s="9"/>
      <c r="K50" s="9"/>
    </row>
    <row r="51" spans="1:11" s="2" customFormat="1" ht="12.75" customHeight="1" x14ac:dyDescent="0.2">
      <c r="A51" s="18"/>
      <c r="B51" s="27">
        <v>2</v>
      </c>
      <c r="C51" s="28">
        <v>220</v>
      </c>
      <c r="D51" s="111"/>
      <c r="E51" s="112"/>
      <c r="F51" s="111"/>
      <c r="G51" s="113"/>
      <c r="H51" s="114"/>
      <c r="I51" s="94">
        <f>H51+F51+D51</f>
        <v>0</v>
      </c>
      <c r="J51" s="9"/>
      <c r="K51" s="9"/>
    </row>
    <row r="52" spans="1:11" s="2" customFormat="1" ht="12.75" customHeight="1" x14ac:dyDescent="0.2">
      <c r="A52" s="18"/>
      <c r="B52" s="27">
        <v>3</v>
      </c>
      <c r="C52" s="28">
        <v>110</v>
      </c>
      <c r="D52" s="111"/>
      <c r="E52" s="112"/>
      <c r="F52" s="111"/>
      <c r="G52" s="113"/>
      <c r="H52" s="114"/>
      <c r="I52" s="94">
        <f>H52+F52+D52</f>
        <v>0</v>
      </c>
      <c r="J52" s="9"/>
      <c r="K52" s="9"/>
    </row>
    <row r="53" spans="1:11" s="2" customFormat="1" ht="12.75" customHeight="1" x14ac:dyDescent="0.2">
      <c r="A53" s="18"/>
      <c r="B53" s="87" t="s">
        <v>8</v>
      </c>
      <c r="C53" s="199" t="s">
        <v>57</v>
      </c>
      <c r="D53" s="200">
        <f>SUM(D50:D52)</f>
        <v>0</v>
      </c>
      <c r="E53" s="201">
        <f>SUM(E50:E52)</f>
        <v>0</v>
      </c>
      <c r="F53" s="200">
        <f>SUM(F50:F52)</f>
        <v>0</v>
      </c>
      <c r="G53" s="201">
        <f>SUM(G50:G52)</f>
        <v>0</v>
      </c>
      <c r="H53" s="202">
        <f>SUM(H50:H52)</f>
        <v>0</v>
      </c>
      <c r="I53" s="203">
        <f>H53+F53+D53</f>
        <v>0</v>
      </c>
      <c r="J53" s="9"/>
      <c r="K53" s="9"/>
    </row>
    <row r="54" spans="1:11" s="2" customFormat="1" ht="12.75" customHeight="1" x14ac:dyDescent="0.2">
      <c r="A54" s="18"/>
      <c r="B54" s="426" t="s">
        <v>134</v>
      </c>
      <c r="C54" s="427"/>
      <c r="D54" s="427"/>
      <c r="E54" s="427"/>
      <c r="F54" s="427"/>
      <c r="G54" s="427"/>
      <c r="H54" s="427"/>
      <c r="I54" s="428"/>
      <c r="J54" s="9"/>
      <c r="K54" s="9"/>
    </row>
    <row r="55" spans="1:11" s="2" customFormat="1" ht="12.75" customHeight="1" x14ac:dyDescent="0.2">
      <c r="B55" s="430" t="s">
        <v>34</v>
      </c>
      <c r="C55" s="71" t="s">
        <v>18</v>
      </c>
      <c r="D55" s="452" t="s">
        <v>95</v>
      </c>
      <c r="E55" s="453"/>
      <c r="F55" s="452" t="s">
        <v>96</v>
      </c>
      <c r="G55" s="453"/>
      <c r="H55" s="71" t="s">
        <v>19</v>
      </c>
      <c r="I55" s="72" t="s">
        <v>8</v>
      </c>
    </row>
    <row r="56" spans="1:11" s="2" customFormat="1" ht="12.75" customHeight="1" x14ac:dyDescent="0.2">
      <c r="B56" s="451"/>
      <c r="C56" s="23" t="s">
        <v>21</v>
      </c>
      <c r="D56" s="115" t="s">
        <v>116</v>
      </c>
      <c r="E56" s="116" t="s">
        <v>117</v>
      </c>
      <c r="F56" s="115" t="s">
        <v>116</v>
      </c>
      <c r="G56" s="116" t="s">
        <v>117</v>
      </c>
      <c r="H56" s="20" t="s">
        <v>22</v>
      </c>
      <c r="I56" s="24" t="s">
        <v>22</v>
      </c>
    </row>
    <row r="57" spans="1:11" s="2" customFormat="1" ht="12.75" customHeight="1" x14ac:dyDescent="0.2">
      <c r="B57" s="25">
        <v>1</v>
      </c>
      <c r="C57" s="26">
        <v>400</v>
      </c>
      <c r="D57" s="107"/>
      <c r="E57" s="108"/>
      <c r="F57" s="107"/>
      <c r="G57" s="109"/>
      <c r="H57" s="110"/>
      <c r="I57" s="93">
        <f>H57+F57+D57</f>
        <v>0</v>
      </c>
    </row>
    <row r="58" spans="1:11" s="2" customFormat="1" ht="12.75" customHeight="1" x14ac:dyDescent="0.2">
      <c r="B58" s="27">
        <v>2</v>
      </c>
      <c r="C58" s="28">
        <v>220</v>
      </c>
      <c r="D58" s="111"/>
      <c r="E58" s="112"/>
      <c r="F58" s="111"/>
      <c r="G58" s="113"/>
      <c r="H58" s="114"/>
      <c r="I58" s="94">
        <f>H58+F58+D58</f>
        <v>0</v>
      </c>
    </row>
    <row r="59" spans="1:11" s="2" customFormat="1" ht="12.75" customHeight="1" x14ac:dyDescent="0.2">
      <c r="B59" s="27">
        <v>3</v>
      </c>
      <c r="C59" s="28">
        <v>110</v>
      </c>
      <c r="D59" s="111"/>
      <c r="E59" s="112"/>
      <c r="F59" s="111"/>
      <c r="G59" s="113"/>
      <c r="H59" s="114"/>
      <c r="I59" s="94">
        <f>H59+F59+D59</f>
        <v>0</v>
      </c>
    </row>
    <row r="60" spans="1:11" s="2" customFormat="1" ht="12.75" customHeight="1" thickBot="1" x14ac:dyDescent="0.25">
      <c r="B60" s="29" t="s">
        <v>8</v>
      </c>
      <c r="C60" s="30" t="s">
        <v>57</v>
      </c>
      <c r="D60" s="91">
        <f>SUM(D57:D59)</f>
        <v>0</v>
      </c>
      <c r="E60" s="92">
        <f>SUM(E57:E59)</f>
        <v>0</v>
      </c>
      <c r="F60" s="91">
        <f>SUM(F57:F59)</f>
        <v>0</v>
      </c>
      <c r="G60" s="92">
        <f>SUM(G57:G59)</f>
        <v>0</v>
      </c>
      <c r="H60" s="82">
        <f>SUM(H57:H59)</f>
        <v>0</v>
      </c>
      <c r="I60" s="83">
        <f>H60+F60+D60</f>
        <v>0</v>
      </c>
    </row>
    <row r="61" spans="1:11" s="2" customFormat="1" ht="9.75" customHeight="1" thickTop="1" x14ac:dyDescent="0.2">
      <c r="B61" s="10"/>
    </row>
    <row r="63" spans="1:11" x14ac:dyDescent="0.2">
      <c r="B63" s="33"/>
      <c r="C63" s="34"/>
      <c r="D63" s="19"/>
      <c r="E63" s="19"/>
      <c r="F63" s="19"/>
      <c r="G63" s="19"/>
      <c r="H63" s="35"/>
    </row>
  </sheetData>
  <mergeCells count="55">
    <mergeCell ref="B55:B56"/>
    <mergeCell ref="H13:I13"/>
    <mergeCell ref="H27:I27"/>
    <mergeCell ref="B54:I54"/>
    <mergeCell ref="B23:B24"/>
    <mergeCell ref="D23:D24"/>
    <mergeCell ref="D55:E55"/>
    <mergeCell ref="F55:G55"/>
    <mergeCell ref="B48:B49"/>
    <mergeCell ref="D48:E48"/>
    <mergeCell ref="F48:G48"/>
    <mergeCell ref="B34:I34"/>
    <mergeCell ref="F41:G41"/>
    <mergeCell ref="B47:I47"/>
    <mergeCell ref="B40:I40"/>
    <mergeCell ref="G38:I38"/>
    <mergeCell ref="G39:I39"/>
    <mergeCell ref="D35:F35"/>
    <mergeCell ref="D36:F36"/>
    <mergeCell ref="G35:I35"/>
    <mergeCell ref="B41:B42"/>
    <mergeCell ref="D41:E41"/>
    <mergeCell ref="B17:B18"/>
    <mergeCell ref="G37:I37"/>
    <mergeCell ref="B28:I28"/>
    <mergeCell ref="B29:B30"/>
    <mergeCell ref="D17:D18"/>
    <mergeCell ref="D30:F30"/>
    <mergeCell ref="G30:I30"/>
    <mergeCell ref="G33:I33"/>
    <mergeCell ref="G31:I31"/>
    <mergeCell ref="G36:I36"/>
    <mergeCell ref="B35:B36"/>
    <mergeCell ref="G32:I32"/>
    <mergeCell ref="B7:I7"/>
    <mergeCell ref="H11:I11"/>
    <mergeCell ref="H12:I12"/>
    <mergeCell ref="B11:B12"/>
    <mergeCell ref="D11:D12"/>
    <mergeCell ref="B16:I16"/>
    <mergeCell ref="H14:I14"/>
    <mergeCell ref="B10:I10"/>
    <mergeCell ref="H15:I15"/>
    <mergeCell ref="D29:F29"/>
    <mergeCell ref="G29:I29"/>
    <mergeCell ref="H17:I17"/>
    <mergeCell ref="H18:I18"/>
    <mergeCell ref="H24:I24"/>
    <mergeCell ref="H25:I25"/>
    <mergeCell ref="H26:I26"/>
    <mergeCell ref="B22:I22"/>
    <mergeCell ref="H23:I23"/>
    <mergeCell ref="H19:I19"/>
    <mergeCell ref="H20:I20"/>
    <mergeCell ref="H21:I21"/>
  </mergeCells>
  <phoneticPr fontId="1" type="noConversion"/>
  <printOptions horizontalCentered="1"/>
  <pageMargins left="0.15" right="0.13" top="0.31" bottom="0.54" header="0.17" footer="0.23"/>
  <pageSetup paperSize="9" scale="95" orientation="portrait" r:id="rId1"/>
  <headerFooter alignWithMargins="0">
    <oddFooter>&amp;CСтрана &amp;P од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9B68E-6949-4DF2-9C9D-D8FA73706E5F}">
  <dimension ref="A1:S40"/>
  <sheetViews>
    <sheetView zoomScaleNormal="100" workbookViewId="0"/>
  </sheetViews>
  <sheetFormatPr defaultRowHeight="12.75" x14ac:dyDescent="0.2"/>
  <cols>
    <col min="1" max="1" width="2.85546875" style="31" customWidth="1"/>
    <col min="2" max="2" width="7.28515625" style="32" customWidth="1"/>
    <col min="3" max="3" width="8.7109375" style="31" customWidth="1"/>
    <col min="4" max="4" width="24.140625" style="31" customWidth="1"/>
    <col min="5" max="7" width="15.42578125" style="31" customWidth="1"/>
    <col min="8" max="8" width="14.28515625" style="31" customWidth="1"/>
    <col min="9" max="9" width="14.42578125" style="31" customWidth="1"/>
    <col min="10" max="10" width="12.85546875" style="31" customWidth="1"/>
    <col min="11" max="11" width="4.42578125" style="31" customWidth="1"/>
    <col min="12" max="16384" width="9.140625" style="31"/>
  </cols>
  <sheetData>
    <row r="1" spans="1:19" s="1" customFormat="1" ht="12.75" customHeight="1" x14ac:dyDescent="0.2">
      <c r="A1" s="11" t="s">
        <v>56</v>
      </c>
      <c r="B1" s="12"/>
      <c r="C1" s="11"/>
      <c r="D1" s="11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s="1" customFormat="1" ht="12.75" customHeight="1" x14ac:dyDescent="0.2">
      <c r="A2" s="11"/>
      <c r="B2" s="12"/>
      <c r="C2" s="11"/>
      <c r="D2" s="11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s="1" customFormat="1" ht="12.75" customHeight="1" x14ac:dyDescent="0.2">
      <c r="A3" s="16"/>
      <c r="B3" s="13" t="str">
        <f>CONCATENATE(Poc.strana!A22," ",Poc.strana!C22)</f>
        <v xml:space="preserve">Назив енергетског субјекта: 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s="1" customFormat="1" ht="12.75" customHeight="1" x14ac:dyDescent="0.2">
      <c r="A4" s="16"/>
      <c r="B4" s="13" t="str">
        <f>CONCATENATE(Poc.strana!A35," ",Poc.strana!C35)</f>
        <v xml:space="preserve">Датум обраде: 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19" s="2" customFormat="1" ht="12.75" customHeight="1" x14ac:dyDescent="0.2">
      <c r="A5" s="16"/>
      <c r="B5" s="14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19" s="2" customFormat="1" ht="12.75" customHeight="1" x14ac:dyDescent="0.2">
      <c r="A6" s="16"/>
      <c r="B6" s="14"/>
      <c r="C6" s="17"/>
      <c r="D6" s="17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s="2" customFormat="1" ht="12.75" customHeight="1" x14ac:dyDescent="0.2">
      <c r="A7" s="16"/>
      <c r="B7" s="429" t="str">
        <f>CONCATENATE("Табела ЕТ-3-1.2 ДАЛЕКОВОДИ - СТАЊЕ НА КРАЈУ"," ",Poc.strana!C25,". ГОДИНЕ")</f>
        <v>Табела ЕТ-3-1.2 ДАЛЕКОВОДИ - СТАЊЕ НА КРАЈУ 2025. ГОДИНЕ</v>
      </c>
      <c r="C7" s="429"/>
      <c r="D7" s="429"/>
      <c r="E7" s="429"/>
      <c r="F7" s="429"/>
      <c r="G7" s="429"/>
      <c r="H7" s="429"/>
      <c r="I7" s="429"/>
      <c r="J7" s="429"/>
      <c r="K7" s="14"/>
      <c r="L7" s="14"/>
      <c r="M7" s="14"/>
      <c r="N7" s="14"/>
      <c r="O7" s="14"/>
      <c r="P7" s="14"/>
      <c r="Q7" s="14"/>
      <c r="R7" s="14"/>
      <c r="S7" s="14"/>
    </row>
    <row r="8" spans="1:19" s="2" customFormat="1" ht="12.75" customHeight="1" x14ac:dyDescent="0.2">
      <c r="A8" s="16"/>
      <c r="B8" s="15"/>
      <c r="C8" s="15"/>
      <c r="D8" s="15"/>
      <c r="E8" s="15"/>
      <c r="F8" s="15"/>
      <c r="G8" s="15"/>
      <c r="H8" s="15"/>
      <c r="I8" s="15"/>
      <c r="J8" s="15"/>
      <c r="K8" s="14"/>
      <c r="L8" s="14"/>
      <c r="M8" s="14"/>
      <c r="N8" s="14"/>
      <c r="O8" s="14"/>
      <c r="P8" s="14"/>
      <c r="Q8" s="14"/>
      <c r="R8" s="14"/>
      <c r="S8" s="14"/>
    </row>
    <row r="9" spans="1:19" s="2" customFormat="1" ht="12.75" customHeight="1" thickBot="1" x14ac:dyDescent="0.25">
      <c r="A9" s="16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s="2" customFormat="1" ht="20.100000000000001" customHeight="1" thickTop="1" x14ac:dyDescent="0.2">
      <c r="A10" s="18"/>
      <c r="B10" s="410" t="s">
        <v>162</v>
      </c>
      <c r="C10" s="411"/>
      <c r="D10" s="411"/>
      <c r="E10" s="411"/>
      <c r="F10" s="411"/>
      <c r="G10" s="411"/>
      <c r="H10" s="411"/>
      <c r="I10" s="411"/>
      <c r="J10" s="412"/>
      <c r="K10" s="9"/>
      <c r="L10" s="9"/>
    </row>
    <row r="11" spans="1:19" s="2" customFormat="1" ht="24" customHeight="1" x14ac:dyDescent="0.2">
      <c r="B11" s="430" t="s">
        <v>34</v>
      </c>
      <c r="C11" s="71" t="s">
        <v>18</v>
      </c>
      <c r="D11" s="432" t="s">
        <v>97</v>
      </c>
      <c r="E11" s="452" t="s">
        <v>95</v>
      </c>
      <c r="F11" s="453"/>
      <c r="G11" s="452" t="s">
        <v>96</v>
      </c>
      <c r="H11" s="453"/>
      <c r="I11" s="117" t="s">
        <v>103</v>
      </c>
      <c r="J11" s="72" t="s">
        <v>102</v>
      </c>
    </row>
    <row r="12" spans="1:19" s="2" customFormat="1" ht="25.5" customHeight="1" x14ac:dyDescent="0.2">
      <c r="B12" s="457"/>
      <c r="C12" s="23" t="s">
        <v>21</v>
      </c>
      <c r="D12" s="433"/>
      <c r="E12" s="115" t="s">
        <v>116</v>
      </c>
      <c r="F12" s="116" t="s">
        <v>117</v>
      </c>
      <c r="G12" s="115" t="s">
        <v>116</v>
      </c>
      <c r="H12" s="116" t="s">
        <v>117</v>
      </c>
      <c r="I12" s="118" t="s">
        <v>22</v>
      </c>
      <c r="J12" s="24" t="s">
        <v>66</v>
      </c>
    </row>
    <row r="13" spans="1:19" s="2" customFormat="1" ht="20.100000000000001" customHeight="1" x14ac:dyDescent="0.2">
      <c r="B13" s="119">
        <v>1</v>
      </c>
      <c r="C13" s="454">
        <v>400</v>
      </c>
      <c r="D13" s="120" t="s">
        <v>98</v>
      </c>
      <c r="E13" s="121">
        <f>E14+E15+E16+E17</f>
        <v>0</v>
      </c>
      <c r="F13" s="122">
        <f>F14+F15+F16+F17</f>
        <v>0</v>
      </c>
      <c r="G13" s="121">
        <f>G14+G15+G16+G17</f>
        <v>0</v>
      </c>
      <c r="H13" s="122">
        <f>H14+H15+H16+H17</f>
        <v>0</v>
      </c>
      <c r="I13" s="121">
        <f>E13+G13</f>
        <v>0</v>
      </c>
      <c r="J13" s="123">
        <f>H13+F13</f>
        <v>0</v>
      </c>
    </row>
    <row r="14" spans="1:19" s="2" customFormat="1" ht="20.100000000000001" customHeight="1" x14ac:dyDescent="0.2">
      <c r="B14" s="124" t="s">
        <v>40</v>
      </c>
      <c r="C14" s="455"/>
      <c r="D14" s="389" t="s">
        <v>99</v>
      </c>
      <c r="E14" s="149"/>
      <c r="F14" s="150"/>
      <c r="G14" s="149"/>
      <c r="H14" s="150"/>
      <c r="I14" s="126">
        <f t="shared" ref="I14:I39" si="0">E14+G14</f>
        <v>0</v>
      </c>
      <c r="J14" s="127">
        <f t="shared" ref="J14:J39" si="1">H14+F14</f>
        <v>0</v>
      </c>
    </row>
    <row r="15" spans="1:19" s="2" customFormat="1" ht="20.100000000000001" customHeight="1" x14ac:dyDescent="0.2">
      <c r="B15" s="124" t="s">
        <v>41</v>
      </c>
      <c r="C15" s="455"/>
      <c r="D15" s="389" t="s">
        <v>100</v>
      </c>
      <c r="E15" s="149"/>
      <c r="F15" s="150"/>
      <c r="G15" s="149"/>
      <c r="H15" s="150"/>
      <c r="I15" s="126">
        <f t="shared" si="0"/>
        <v>0</v>
      </c>
      <c r="J15" s="127">
        <f t="shared" si="1"/>
        <v>0</v>
      </c>
    </row>
    <row r="16" spans="1:19" s="2" customFormat="1" ht="20.100000000000001" customHeight="1" x14ac:dyDescent="0.2">
      <c r="B16" s="392" t="s">
        <v>42</v>
      </c>
      <c r="C16" s="455"/>
      <c r="D16" s="388" t="s">
        <v>105</v>
      </c>
      <c r="E16" s="378"/>
      <c r="F16" s="379"/>
      <c r="G16" s="378"/>
      <c r="H16" s="379"/>
      <c r="I16" s="380">
        <f>E16+G16</f>
        <v>0</v>
      </c>
      <c r="J16" s="381">
        <f>H16+F16</f>
        <v>0</v>
      </c>
    </row>
    <row r="17" spans="2:10" s="2" customFormat="1" ht="20.100000000000001" customHeight="1" x14ac:dyDescent="0.2">
      <c r="B17" s="393" t="s">
        <v>43</v>
      </c>
      <c r="C17" s="456"/>
      <c r="D17" s="390" t="s">
        <v>101</v>
      </c>
      <c r="E17" s="151"/>
      <c r="F17" s="152"/>
      <c r="G17" s="151"/>
      <c r="H17" s="152"/>
      <c r="I17" s="129">
        <f t="shared" si="0"/>
        <v>0</v>
      </c>
      <c r="J17" s="130">
        <f t="shared" si="1"/>
        <v>0</v>
      </c>
    </row>
    <row r="18" spans="2:10" s="2" customFormat="1" ht="20.100000000000001" customHeight="1" x14ac:dyDescent="0.2">
      <c r="B18" s="119">
        <v>2</v>
      </c>
      <c r="C18" s="454">
        <v>220</v>
      </c>
      <c r="D18" s="125" t="s">
        <v>98</v>
      </c>
      <c r="E18" s="126">
        <f>E19+E20+E21+E22+E23</f>
        <v>0</v>
      </c>
      <c r="F18" s="131">
        <f>F19+F20+F21+F22+F23</f>
        <v>0</v>
      </c>
      <c r="G18" s="126">
        <f>G19+G20+G21+G22+G23</f>
        <v>0</v>
      </c>
      <c r="H18" s="131">
        <f>H19+H20+H21+H22+H23</f>
        <v>0</v>
      </c>
      <c r="I18" s="126">
        <f t="shared" si="0"/>
        <v>0</v>
      </c>
      <c r="J18" s="127">
        <f t="shared" si="1"/>
        <v>0</v>
      </c>
    </row>
    <row r="19" spans="2:10" s="2" customFormat="1" ht="20.100000000000001" customHeight="1" x14ac:dyDescent="0.2">
      <c r="B19" s="124" t="s">
        <v>50</v>
      </c>
      <c r="C19" s="455"/>
      <c r="D19" s="389" t="s">
        <v>99</v>
      </c>
      <c r="E19" s="149"/>
      <c r="F19" s="150"/>
      <c r="G19" s="149"/>
      <c r="H19" s="150"/>
      <c r="I19" s="126">
        <f t="shared" si="0"/>
        <v>0</v>
      </c>
      <c r="J19" s="127">
        <f t="shared" si="1"/>
        <v>0</v>
      </c>
    </row>
    <row r="20" spans="2:10" s="2" customFormat="1" ht="20.100000000000001" customHeight="1" x14ac:dyDescent="0.2">
      <c r="B20" s="124" t="s">
        <v>51</v>
      </c>
      <c r="C20" s="455"/>
      <c r="D20" s="389" t="s">
        <v>100</v>
      </c>
      <c r="E20" s="149"/>
      <c r="F20" s="150"/>
      <c r="G20" s="149"/>
      <c r="H20" s="150"/>
      <c r="I20" s="126">
        <f t="shared" si="0"/>
        <v>0</v>
      </c>
      <c r="J20" s="127">
        <f t="shared" si="1"/>
        <v>0</v>
      </c>
    </row>
    <row r="21" spans="2:10" s="2" customFormat="1" ht="20.100000000000001" customHeight="1" x14ac:dyDescent="0.2">
      <c r="B21" s="124" t="s">
        <v>52</v>
      </c>
      <c r="C21" s="455"/>
      <c r="D21" s="389" t="s">
        <v>104</v>
      </c>
      <c r="E21" s="149"/>
      <c r="F21" s="150"/>
      <c r="G21" s="149"/>
      <c r="H21" s="150"/>
      <c r="I21" s="126">
        <f t="shared" si="0"/>
        <v>0</v>
      </c>
      <c r="J21" s="127">
        <f t="shared" si="1"/>
        <v>0</v>
      </c>
    </row>
    <row r="22" spans="2:10" s="2" customFormat="1" ht="20.100000000000001" customHeight="1" x14ac:dyDescent="0.2">
      <c r="B22" s="124" t="s">
        <v>53</v>
      </c>
      <c r="C22" s="455"/>
      <c r="D22" s="389" t="s">
        <v>105</v>
      </c>
      <c r="E22" s="149"/>
      <c r="F22" s="150"/>
      <c r="G22" s="149"/>
      <c r="H22" s="150"/>
      <c r="I22" s="126">
        <f t="shared" si="0"/>
        <v>0</v>
      </c>
      <c r="J22" s="127">
        <f t="shared" si="1"/>
        <v>0</v>
      </c>
    </row>
    <row r="23" spans="2:10" s="2" customFormat="1" ht="20.100000000000001" customHeight="1" x14ac:dyDescent="0.2">
      <c r="B23" s="128" t="s">
        <v>54</v>
      </c>
      <c r="C23" s="456"/>
      <c r="D23" s="390" t="s">
        <v>101</v>
      </c>
      <c r="E23" s="151"/>
      <c r="F23" s="152"/>
      <c r="G23" s="151"/>
      <c r="H23" s="152"/>
      <c r="I23" s="129">
        <f t="shared" si="0"/>
        <v>0</v>
      </c>
      <c r="J23" s="130">
        <f t="shared" si="1"/>
        <v>0</v>
      </c>
    </row>
    <row r="24" spans="2:10" s="2" customFormat="1" ht="20.100000000000001" customHeight="1" x14ac:dyDescent="0.2">
      <c r="B24" s="119">
        <v>3</v>
      </c>
      <c r="C24" s="454">
        <v>110</v>
      </c>
      <c r="D24" s="120" t="s">
        <v>98</v>
      </c>
      <c r="E24" s="121">
        <f>E25+E31+E35</f>
        <v>0</v>
      </c>
      <c r="F24" s="122">
        <f>F25+F31+F35</f>
        <v>0</v>
      </c>
      <c r="G24" s="121">
        <f>G25+G31+G35</f>
        <v>0</v>
      </c>
      <c r="H24" s="122">
        <f>H25+H31+H35</f>
        <v>0</v>
      </c>
      <c r="I24" s="121">
        <f t="shared" si="0"/>
        <v>0</v>
      </c>
      <c r="J24" s="123">
        <f t="shared" si="1"/>
        <v>0</v>
      </c>
    </row>
    <row r="25" spans="2:10" s="2" customFormat="1" ht="20.100000000000001" customHeight="1" x14ac:dyDescent="0.2">
      <c r="B25" s="132" t="s">
        <v>48</v>
      </c>
      <c r="C25" s="455"/>
      <c r="D25" s="133" t="s">
        <v>107</v>
      </c>
      <c r="E25" s="134">
        <f>E26+E28+E27+E29+E30</f>
        <v>0</v>
      </c>
      <c r="F25" s="135">
        <f>F26+F28+F27+F29+F30</f>
        <v>0</v>
      </c>
      <c r="G25" s="134">
        <f>G26+G28+G27+G29+G30</f>
        <v>0</v>
      </c>
      <c r="H25" s="135">
        <f>H26+H28+H27+H29+H30</f>
        <v>0</v>
      </c>
      <c r="I25" s="134">
        <f t="shared" si="0"/>
        <v>0</v>
      </c>
      <c r="J25" s="136">
        <f t="shared" si="1"/>
        <v>0</v>
      </c>
    </row>
    <row r="26" spans="2:10" s="2" customFormat="1" ht="20.100000000000001" customHeight="1" x14ac:dyDescent="0.2">
      <c r="B26" s="132" t="s">
        <v>112</v>
      </c>
      <c r="C26" s="455"/>
      <c r="D26" s="385" t="s">
        <v>99</v>
      </c>
      <c r="E26" s="111"/>
      <c r="F26" s="153"/>
      <c r="G26" s="111"/>
      <c r="H26" s="153"/>
      <c r="I26" s="134">
        <f t="shared" si="0"/>
        <v>0</v>
      </c>
      <c r="J26" s="136">
        <f t="shared" si="1"/>
        <v>0</v>
      </c>
    </row>
    <row r="27" spans="2:10" s="2" customFormat="1" ht="20.100000000000001" customHeight="1" x14ac:dyDescent="0.2">
      <c r="B27" s="382" t="s">
        <v>113</v>
      </c>
      <c r="C27" s="455"/>
      <c r="D27" s="388" t="s">
        <v>100</v>
      </c>
      <c r="E27" s="111"/>
      <c r="F27" s="153"/>
      <c r="G27" s="111"/>
      <c r="H27" s="153"/>
      <c r="I27" s="134">
        <f>E27+G27</f>
        <v>0</v>
      </c>
      <c r="J27" s="136">
        <f>H27+F27</f>
        <v>0</v>
      </c>
    </row>
    <row r="28" spans="2:10" s="2" customFormat="1" ht="20.100000000000001" customHeight="1" x14ac:dyDescent="0.2">
      <c r="B28" s="132" t="s">
        <v>114</v>
      </c>
      <c r="C28" s="455"/>
      <c r="D28" s="385" t="s">
        <v>104</v>
      </c>
      <c r="E28" s="111"/>
      <c r="F28" s="153"/>
      <c r="G28" s="111"/>
      <c r="H28" s="153"/>
      <c r="I28" s="134">
        <f t="shared" si="0"/>
        <v>0</v>
      </c>
      <c r="J28" s="136">
        <f t="shared" si="1"/>
        <v>0</v>
      </c>
    </row>
    <row r="29" spans="2:10" s="2" customFormat="1" ht="20.100000000000001" customHeight="1" x14ac:dyDescent="0.2">
      <c r="B29" s="132" t="s">
        <v>115</v>
      </c>
      <c r="C29" s="455"/>
      <c r="D29" s="385" t="s">
        <v>105</v>
      </c>
      <c r="E29" s="111"/>
      <c r="F29" s="153"/>
      <c r="G29" s="111"/>
      <c r="H29" s="153"/>
      <c r="I29" s="134">
        <f t="shared" si="0"/>
        <v>0</v>
      </c>
      <c r="J29" s="136">
        <f t="shared" si="1"/>
        <v>0</v>
      </c>
    </row>
    <row r="30" spans="2:10" s="2" customFormat="1" ht="20.100000000000001" customHeight="1" x14ac:dyDescent="0.2">
      <c r="B30" s="27" t="s">
        <v>194</v>
      </c>
      <c r="C30" s="455"/>
      <c r="D30" s="385" t="s">
        <v>101</v>
      </c>
      <c r="E30" s="111"/>
      <c r="F30" s="153"/>
      <c r="G30" s="111"/>
      <c r="H30" s="153"/>
      <c r="I30" s="134">
        <f>E30+G30</f>
        <v>0</v>
      </c>
      <c r="J30" s="136">
        <f>H30+F30</f>
        <v>0</v>
      </c>
    </row>
    <row r="31" spans="2:10" s="2" customFormat="1" ht="23.25" customHeight="1" x14ac:dyDescent="0.2">
      <c r="B31" s="132" t="s">
        <v>49</v>
      </c>
      <c r="C31" s="455"/>
      <c r="D31" s="133" t="s">
        <v>108</v>
      </c>
      <c r="E31" s="134">
        <f>E32+E33+E34</f>
        <v>0</v>
      </c>
      <c r="F31" s="135">
        <f>F32+F33+F34</f>
        <v>0</v>
      </c>
      <c r="G31" s="134">
        <f>G32+G33+G34</f>
        <v>0</v>
      </c>
      <c r="H31" s="135">
        <f>H32+H33+H34</f>
        <v>0</v>
      </c>
      <c r="I31" s="134">
        <f>E31+G31</f>
        <v>0</v>
      </c>
      <c r="J31" s="136">
        <f>H31+F31</f>
        <v>0</v>
      </c>
    </row>
    <row r="32" spans="2:10" s="2" customFormat="1" ht="23.25" customHeight="1" x14ac:dyDescent="0.2">
      <c r="B32" s="132" t="s">
        <v>109</v>
      </c>
      <c r="C32" s="455"/>
      <c r="D32" s="385" t="s">
        <v>104</v>
      </c>
      <c r="E32" s="111"/>
      <c r="F32" s="153"/>
      <c r="G32" s="111"/>
      <c r="H32" s="153"/>
      <c r="I32" s="134">
        <f>E32+G32</f>
        <v>0</v>
      </c>
      <c r="J32" s="136">
        <f>H32+F32</f>
        <v>0</v>
      </c>
    </row>
    <row r="33" spans="2:10" s="2" customFormat="1" ht="23.25" customHeight="1" x14ac:dyDescent="0.2">
      <c r="B33" s="132" t="s">
        <v>110</v>
      </c>
      <c r="C33" s="455"/>
      <c r="D33" s="385" t="s">
        <v>105</v>
      </c>
      <c r="E33" s="111"/>
      <c r="F33" s="153"/>
      <c r="G33" s="111"/>
      <c r="H33" s="153"/>
      <c r="I33" s="134">
        <f>E33+G33</f>
        <v>0</v>
      </c>
      <c r="J33" s="136">
        <f>H33+F33</f>
        <v>0</v>
      </c>
    </row>
    <row r="34" spans="2:10" s="2" customFormat="1" ht="23.25" customHeight="1" x14ac:dyDescent="0.2">
      <c r="B34" s="391" t="s">
        <v>111</v>
      </c>
      <c r="C34" s="455"/>
      <c r="D34" s="385" t="s">
        <v>101</v>
      </c>
      <c r="E34" s="111"/>
      <c r="F34" s="153"/>
      <c r="G34" s="111"/>
      <c r="H34" s="153"/>
      <c r="I34" s="134">
        <f t="shared" si="0"/>
        <v>0</v>
      </c>
      <c r="J34" s="136">
        <f t="shared" si="1"/>
        <v>0</v>
      </c>
    </row>
    <row r="35" spans="2:10" ht="23.25" customHeight="1" x14ac:dyDescent="0.2">
      <c r="B35" s="382">
        <v>3.3</v>
      </c>
      <c r="C35" s="455"/>
      <c r="D35" s="383" t="s">
        <v>190</v>
      </c>
      <c r="E35" s="134">
        <f>E36+E37+E38</f>
        <v>0</v>
      </c>
      <c r="F35" s="135">
        <f>F36+F37+F38</f>
        <v>0</v>
      </c>
      <c r="G35" s="134">
        <f>G36+G37+G38</f>
        <v>0</v>
      </c>
      <c r="H35" s="135">
        <f>H36+H37+H38</f>
        <v>0</v>
      </c>
      <c r="I35" s="134">
        <f>E35+G35</f>
        <v>0</v>
      </c>
      <c r="J35" s="136">
        <f>H35+F35</f>
        <v>0</v>
      </c>
    </row>
    <row r="36" spans="2:10" ht="23.25" customHeight="1" x14ac:dyDescent="0.2">
      <c r="B36" s="382" t="s">
        <v>191</v>
      </c>
      <c r="C36" s="455"/>
      <c r="D36" s="386" t="s">
        <v>104</v>
      </c>
      <c r="E36" s="111"/>
      <c r="F36" s="153"/>
      <c r="G36" s="111"/>
      <c r="H36" s="153"/>
      <c r="I36" s="134">
        <f>E36+G36</f>
        <v>0</v>
      </c>
      <c r="J36" s="136">
        <f>H36+F36</f>
        <v>0</v>
      </c>
    </row>
    <row r="37" spans="2:10" ht="23.25" customHeight="1" x14ac:dyDescent="0.2">
      <c r="B37" s="382" t="s">
        <v>192</v>
      </c>
      <c r="C37" s="455"/>
      <c r="D37" s="386" t="s">
        <v>105</v>
      </c>
      <c r="E37" s="111"/>
      <c r="F37" s="153"/>
      <c r="G37" s="111"/>
      <c r="H37" s="153"/>
      <c r="I37" s="134">
        <f>E37+G37</f>
        <v>0</v>
      </c>
      <c r="J37" s="136">
        <f>H37+F37</f>
        <v>0</v>
      </c>
    </row>
    <row r="38" spans="2:10" ht="23.25" customHeight="1" x14ac:dyDescent="0.2">
      <c r="B38" s="384" t="s">
        <v>193</v>
      </c>
      <c r="C38" s="456"/>
      <c r="D38" s="387" t="s">
        <v>101</v>
      </c>
      <c r="E38" s="151"/>
      <c r="F38" s="152"/>
      <c r="G38" s="151"/>
      <c r="H38" s="152"/>
      <c r="I38" s="129">
        <f>E38+G38</f>
        <v>0</v>
      </c>
      <c r="J38" s="130">
        <f>H38+F38</f>
        <v>0</v>
      </c>
    </row>
    <row r="39" spans="2:10" ht="23.25" customHeight="1" thickBot="1" x14ac:dyDescent="0.25">
      <c r="B39" s="29" t="s">
        <v>36</v>
      </c>
      <c r="C39" s="30" t="s">
        <v>106</v>
      </c>
      <c r="D39" s="137" t="s">
        <v>32</v>
      </c>
      <c r="E39" s="91">
        <f>E24+E18+E13</f>
        <v>0</v>
      </c>
      <c r="F39" s="138">
        <f>F24+F18+F13</f>
        <v>0</v>
      </c>
      <c r="G39" s="91">
        <f>G24+G18+G13</f>
        <v>0</v>
      </c>
      <c r="H39" s="138">
        <f>H24+H18+H13</f>
        <v>0</v>
      </c>
      <c r="I39" s="91">
        <f t="shared" si="0"/>
        <v>0</v>
      </c>
      <c r="J39" s="139">
        <f t="shared" si="1"/>
        <v>0</v>
      </c>
    </row>
    <row r="40" spans="2:10" ht="13.5" thickTop="1" x14ac:dyDescent="0.2"/>
  </sheetData>
  <mergeCells count="9">
    <mergeCell ref="C18:C23"/>
    <mergeCell ref="C24:C38"/>
    <mergeCell ref="B7:J7"/>
    <mergeCell ref="D11:D12"/>
    <mergeCell ref="B10:J10"/>
    <mergeCell ref="G11:H11"/>
    <mergeCell ref="E11:F11"/>
    <mergeCell ref="B11:B12"/>
    <mergeCell ref="C13:C17"/>
  </mergeCells>
  <phoneticPr fontId="1" type="noConversion"/>
  <printOptions horizontalCentered="1"/>
  <pageMargins left="0.63" right="0.59" top="0.31" bottom="0.54" header="0.17" footer="0.23"/>
  <pageSetup paperSize="9" scale="90" orientation="landscape" r:id="rId1"/>
  <headerFooter alignWithMargins="0">
    <oddFooter>&amp;CСтрана &amp;P од &amp;N</oddFooter>
  </headerFooter>
  <ignoredErrors>
    <ignoredError sqref="B26:B28 B29:B38" twoDigitTextYear="1"/>
    <ignoredError sqref="B39" twoDigitTextYear="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96223-0C69-4061-B48B-69CF4C2C40AC}">
  <dimension ref="A1:T26"/>
  <sheetViews>
    <sheetView zoomScaleNormal="100" workbookViewId="0"/>
  </sheetViews>
  <sheetFormatPr defaultRowHeight="12.75" x14ac:dyDescent="0.2"/>
  <cols>
    <col min="1" max="1" width="2.85546875" style="31" customWidth="1"/>
    <col min="2" max="2" width="5.7109375" style="31" customWidth="1"/>
    <col min="3" max="3" width="11.7109375" style="32" customWidth="1"/>
    <col min="4" max="4" width="21.7109375" style="31" customWidth="1"/>
    <col min="5" max="5" width="17" style="31" customWidth="1"/>
    <col min="6" max="6" width="15.7109375" style="31" customWidth="1"/>
    <col min="7" max="8" width="15.42578125" style="31" customWidth="1"/>
    <col min="9" max="9" width="14.28515625" style="31" customWidth="1"/>
    <col min="10" max="10" width="14.42578125" style="31" customWidth="1"/>
    <col min="11" max="11" width="12.85546875" style="31" customWidth="1"/>
    <col min="12" max="12" width="4.42578125" style="31" customWidth="1"/>
    <col min="13" max="16384" width="9.140625" style="31"/>
  </cols>
  <sheetData>
    <row r="1" spans="1:20" s="1" customFormat="1" ht="12.75" customHeight="1" x14ac:dyDescent="0.2">
      <c r="A1" s="11" t="s">
        <v>56</v>
      </c>
      <c r="B1" s="11"/>
      <c r="C1" s="12"/>
      <c r="D1" s="11"/>
      <c r="E1" s="11"/>
      <c r="F1" s="16"/>
      <c r="G1" s="104"/>
      <c r="H1" s="104"/>
      <c r="I1" s="104"/>
      <c r="J1" s="104"/>
      <c r="K1" s="104"/>
      <c r="L1" s="16"/>
      <c r="M1" s="16"/>
      <c r="N1" s="16"/>
      <c r="O1" s="16"/>
      <c r="P1" s="16"/>
      <c r="Q1" s="16"/>
      <c r="R1" s="16"/>
      <c r="S1" s="16"/>
      <c r="T1" s="16"/>
    </row>
    <row r="2" spans="1:20" s="1" customFormat="1" ht="12.75" customHeight="1" x14ac:dyDescent="0.2">
      <c r="A2" s="160"/>
      <c r="B2" s="11"/>
      <c r="C2" s="12"/>
      <c r="D2" s="11"/>
      <c r="E2" s="11"/>
      <c r="F2" s="16"/>
      <c r="G2" s="104"/>
      <c r="H2" s="104"/>
      <c r="I2" s="104"/>
      <c r="J2" s="104"/>
      <c r="K2" s="104"/>
      <c r="L2" s="16"/>
      <c r="M2" s="16"/>
      <c r="N2" s="16"/>
      <c r="O2" s="16"/>
      <c r="P2" s="16"/>
      <c r="Q2" s="16"/>
      <c r="R2" s="16"/>
      <c r="S2" s="16"/>
      <c r="T2" s="16"/>
    </row>
    <row r="3" spans="1:20" s="1" customFormat="1" ht="12.75" customHeight="1" x14ac:dyDescent="0.2">
      <c r="A3" s="16"/>
      <c r="B3" s="16"/>
      <c r="C3" s="13" t="str">
        <f>CONCATENATE(Poc.strana!A22," ",Poc.strana!C22)</f>
        <v xml:space="preserve">Назив енергетског субјекта: </v>
      </c>
      <c r="D3" s="16"/>
      <c r="E3" s="16"/>
      <c r="F3" s="16"/>
      <c r="G3" s="104"/>
      <c r="H3" s="104"/>
      <c r="I3" s="104"/>
      <c r="J3" s="104"/>
      <c r="K3" s="104"/>
      <c r="L3" s="16"/>
      <c r="M3" s="16"/>
      <c r="N3" s="16"/>
      <c r="O3" s="16"/>
      <c r="P3" s="16"/>
      <c r="Q3" s="16"/>
      <c r="R3" s="16"/>
      <c r="S3" s="16"/>
      <c r="T3" s="16"/>
    </row>
    <row r="4" spans="1:20" s="1" customFormat="1" ht="12.75" customHeight="1" x14ac:dyDescent="0.2">
      <c r="A4" s="16"/>
      <c r="B4" s="16"/>
      <c r="C4" s="13" t="str">
        <f>CONCATENATE(Poc.strana!A35," ",Poc.strana!C35)</f>
        <v xml:space="preserve">Датум обраде: </v>
      </c>
      <c r="D4" s="16"/>
      <c r="E4" s="16"/>
      <c r="F4" s="16"/>
      <c r="G4" s="104"/>
      <c r="H4" s="104"/>
      <c r="I4" s="104"/>
      <c r="J4" s="104"/>
      <c r="K4" s="104"/>
      <c r="L4" s="16"/>
      <c r="M4" s="16"/>
      <c r="N4" s="16"/>
      <c r="O4" s="16"/>
      <c r="P4" s="16"/>
      <c r="Q4" s="16"/>
      <c r="R4" s="16"/>
      <c r="S4" s="16"/>
      <c r="T4" s="16"/>
    </row>
    <row r="5" spans="1:20" s="2" customFormat="1" ht="12.75" customHeight="1" x14ac:dyDescent="0.2">
      <c r="A5" s="16"/>
      <c r="B5" s="16"/>
      <c r="C5" s="14"/>
      <c r="D5" s="16"/>
      <c r="E5" s="16"/>
      <c r="F5" s="16"/>
      <c r="G5" s="104"/>
      <c r="H5" s="104"/>
      <c r="I5" s="104"/>
      <c r="J5" s="104"/>
      <c r="K5" s="104"/>
      <c r="L5" s="16"/>
      <c r="M5" s="16"/>
      <c r="N5" s="16"/>
      <c r="O5" s="16"/>
      <c r="P5" s="16"/>
      <c r="Q5" s="16"/>
      <c r="R5" s="16"/>
      <c r="S5" s="16"/>
      <c r="T5" s="16"/>
    </row>
    <row r="6" spans="1:20" s="2" customFormat="1" ht="12.75" customHeight="1" x14ac:dyDescent="0.2">
      <c r="A6" s="16"/>
      <c r="B6" s="16"/>
      <c r="C6" s="14"/>
      <c r="D6" s="17"/>
      <c r="E6" s="17"/>
      <c r="F6" s="16"/>
      <c r="G6" s="104"/>
      <c r="H6" s="104"/>
      <c r="I6" s="104"/>
      <c r="J6" s="104"/>
      <c r="K6" s="104"/>
      <c r="L6" s="16"/>
      <c r="M6" s="16"/>
      <c r="N6" s="16"/>
      <c r="O6" s="16"/>
      <c r="P6" s="16"/>
      <c r="Q6" s="16"/>
      <c r="R6" s="16"/>
      <c r="S6" s="16"/>
      <c r="T6" s="16"/>
    </row>
    <row r="7" spans="1:20" s="2" customFormat="1" ht="12.75" customHeight="1" x14ac:dyDescent="0.2">
      <c r="A7" s="16"/>
      <c r="B7" s="429" t="str">
        <f>CONCATENATE("Табела ЕТ-3-1.3 ПОЉА - СТАЊЕ НА КРАЈУ"," ",Poc.strana!C25,". ГОДИНЕ")</f>
        <v>Табела ЕТ-3-1.3 ПОЉА - СТАЊЕ НА КРАЈУ 2025. ГОДИНЕ</v>
      </c>
      <c r="C7" s="429"/>
      <c r="D7" s="429"/>
      <c r="E7" s="429"/>
      <c r="F7" s="429"/>
      <c r="G7" s="105"/>
      <c r="H7" s="105"/>
      <c r="I7" s="105"/>
      <c r="J7" s="105"/>
      <c r="K7" s="105"/>
      <c r="L7" s="14"/>
      <c r="M7" s="14"/>
      <c r="N7" s="14"/>
      <c r="O7" s="14"/>
      <c r="P7" s="14"/>
      <c r="Q7" s="14"/>
      <c r="R7" s="14"/>
      <c r="S7" s="14"/>
      <c r="T7" s="14"/>
    </row>
    <row r="8" spans="1:20" s="2" customFormat="1" ht="12.75" customHeight="1" x14ac:dyDescent="0.2">
      <c r="A8" s="16"/>
      <c r="B8" s="15"/>
      <c r="C8" s="15"/>
      <c r="D8" s="15"/>
      <c r="E8" s="15"/>
      <c r="F8" s="15"/>
      <c r="G8" s="105"/>
      <c r="H8" s="105"/>
      <c r="I8" s="105"/>
      <c r="J8" s="105"/>
      <c r="K8" s="105"/>
      <c r="L8" s="14"/>
      <c r="M8" s="14"/>
      <c r="N8" s="14"/>
      <c r="O8" s="14"/>
      <c r="P8" s="14"/>
      <c r="Q8" s="14"/>
      <c r="R8" s="14"/>
      <c r="S8" s="14"/>
      <c r="T8" s="14"/>
    </row>
    <row r="9" spans="1:20" s="2" customFormat="1" ht="12.75" customHeight="1" thickBot="1" x14ac:dyDescent="0.25">
      <c r="A9" s="16"/>
      <c r="B9" s="16"/>
      <c r="C9" s="15"/>
      <c r="D9" s="15"/>
      <c r="E9" s="15"/>
      <c r="F9" s="15"/>
      <c r="G9" s="15"/>
      <c r="H9" s="15"/>
      <c r="I9" s="15"/>
      <c r="J9" s="15"/>
      <c r="K9" s="15"/>
      <c r="L9" s="14"/>
      <c r="M9" s="14"/>
      <c r="N9" s="14"/>
      <c r="O9" s="14"/>
      <c r="P9" s="14"/>
      <c r="Q9" s="14"/>
      <c r="R9" s="14"/>
      <c r="S9" s="14"/>
      <c r="T9" s="14"/>
    </row>
    <row r="10" spans="1:20" s="2" customFormat="1" ht="27" customHeight="1" thickTop="1" x14ac:dyDescent="0.2">
      <c r="A10" s="16"/>
      <c r="B10" s="140" t="s">
        <v>34</v>
      </c>
      <c r="C10" s="141" t="s">
        <v>122</v>
      </c>
      <c r="D10" s="141" t="s">
        <v>118</v>
      </c>
      <c r="E10" s="141" t="s">
        <v>163</v>
      </c>
      <c r="F10" s="142" t="s">
        <v>164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s="2" customFormat="1" ht="19.5" customHeight="1" x14ac:dyDescent="0.2">
      <c r="B11" s="119">
        <v>1</v>
      </c>
      <c r="C11" s="454">
        <v>400</v>
      </c>
      <c r="D11" s="143" t="s">
        <v>8</v>
      </c>
      <c r="E11" s="143">
        <f>E12+E13+E14+E15</f>
        <v>0</v>
      </c>
      <c r="F11" s="144">
        <f>F12+F13+F14+F15</f>
        <v>0</v>
      </c>
    </row>
    <row r="12" spans="1:20" ht="19.5" customHeight="1" x14ac:dyDescent="0.2">
      <c r="B12" s="132" t="s">
        <v>40</v>
      </c>
      <c r="C12" s="455"/>
      <c r="D12" s="145" t="s">
        <v>119</v>
      </c>
      <c r="E12" s="154"/>
      <c r="F12" s="155"/>
    </row>
    <row r="13" spans="1:20" ht="19.5" customHeight="1" x14ac:dyDescent="0.2">
      <c r="B13" s="132" t="s">
        <v>41</v>
      </c>
      <c r="C13" s="455"/>
      <c r="D13" s="145" t="s">
        <v>120</v>
      </c>
      <c r="E13" s="154"/>
      <c r="F13" s="155"/>
      <c r="G13" s="19"/>
      <c r="H13" s="19"/>
      <c r="I13" s="19"/>
      <c r="J13" s="35"/>
    </row>
    <row r="14" spans="1:20" ht="19.5" customHeight="1" x14ac:dyDescent="0.2">
      <c r="B14" s="132" t="s">
        <v>42</v>
      </c>
      <c r="C14" s="455"/>
      <c r="D14" s="204" t="s">
        <v>121</v>
      </c>
      <c r="E14" s="175"/>
      <c r="F14" s="205"/>
      <c r="G14" s="19"/>
      <c r="H14" s="19"/>
      <c r="I14" s="19"/>
      <c r="J14" s="35"/>
    </row>
    <row r="15" spans="1:20" ht="19.5" customHeight="1" x14ac:dyDescent="0.2">
      <c r="B15" s="128" t="s">
        <v>43</v>
      </c>
      <c r="C15" s="456"/>
      <c r="D15" s="146" t="s">
        <v>135</v>
      </c>
      <c r="E15" s="156"/>
      <c r="F15" s="157"/>
    </row>
    <row r="16" spans="1:20" ht="19.5" customHeight="1" x14ac:dyDescent="0.2">
      <c r="B16" s="119">
        <v>2</v>
      </c>
      <c r="C16" s="454">
        <v>220</v>
      </c>
      <c r="D16" s="143" t="s">
        <v>8</v>
      </c>
      <c r="E16" s="143">
        <f>E17+E18+E19+E20</f>
        <v>0</v>
      </c>
      <c r="F16" s="144">
        <f>F17+F18+F19+F20</f>
        <v>0</v>
      </c>
    </row>
    <row r="17" spans="2:6" ht="19.5" customHeight="1" x14ac:dyDescent="0.2">
      <c r="B17" s="132" t="s">
        <v>50</v>
      </c>
      <c r="C17" s="455"/>
      <c r="D17" s="145" t="s">
        <v>119</v>
      </c>
      <c r="E17" s="154"/>
      <c r="F17" s="155"/>
    </row>
    <row r="18" spans="2:6" ht="19.5" customHeight="1" x14ac:dyDescent="0.2">
      <c r="B18" s="132" t="s">
        <v>51</v>
      </c>
      <c r="C18" s="455"/>
      <c r="D18" s="145" t="s">
        <v>120</v>
      </c>
      <c r="E18" s="154"/>
      <c r="F18" s="155"/>
    </row>
    <row r="19" spans="2:6" ht="19.5" customHeight="1" x14ac:dyDescent="0.2">
      <c r="B19" s="132" t="s">
        <v>52</v>
      </c>
      <c r="C19" s="455"/>
      <c r="D19" s="204" t="s">
        <v>121</v>
      </c>
      <c r="E19" s="175"/>
      <c r="F19" s="205"/>
    </row>
    <row r="20" spans="2:6" ht="19.5" customHeight="1" x14ac:dyDescent="0.2">
      <c r="B20" s="128" t="s">
        <v>53</v>
      </c>
      <c r="C20" s="456"/>
      <c r="D20" s="146" t="s">
        <v>135</v>
      </c>
      <c r="E20" s="156"/>
      <c r="F20" s="157"/>
    </row>
    <row r="21" spans="2:6" ht="19.5" customHeight="1" x14ac:dyDescent="0.2">
      <c r="B21" s="119">
        <v>3</v>
      </c>
      <c r="C21" s="454">
        <v>110</v>
      </c>
      <c r="D21" s="143" t="s">
        <v>8</v>
      </c>
      <c r="E21" s="143">
        <f>E22+E23+E24+E25</f>
        <v>0</v>
      </c>
      <c r="F21" s="144">
        <f>F22+F23+F24+F25</f>
        <v>0</v>
      </c>
    </row>
    <row r="22" spans="2:6" ht="19.5" customHeight="1" x14ac:dyDescent="0.2">
      <c r="B22" s="132" t="s">
        <v>48</v>
      </c>
      <c r="C22" s="455"/>
      <c r="D22" s="145" t="s">
        <v>119</v>
      </c>
      <c r="E22" s="154"/>
      <c r="F22" s="155"/>
    </row>
    <row r="23" spans="2:6" ht="19.5" customHeight="1" x14ac:dyDescent="0.2">
      <c r="B23" s="132" t="s">
        <v>49</v>
      </c>
      <c r="C23" s="455"/>
      <c r="D23" s="145" t="s">
        <v>120</v>
      </c>
      <c r="E23" s="154"/>
      <c r="F23" s="155"/>
    </row>
    <row r="24" spans="2:6" ht="19.5" customHeight="1" x14ac:dyDescent="0.2">
      <c r="B24" s="132" t="s">
        <v>123</v>
      </c>
      <c r="C24" s="455"/>
      <c r="D24" s="204" t="s">
        <v>121</v>
      </c>
      <c r="E24" s="175"/>
      <c r="F24" s="205"/>
    </row>
    <row r="25" spans="2:6" ht="19.5" customHeight="1" thickBot="1" x14ac:dyDescent="0.25">
      <c r="B25" s="147" t="s">
        <v>139</v>
      </c>
      <c r="C25" s="458"/>
      <c r="D25" s="148" t="s">
        <v>135</v>
      </c>
      <c r="E25" s="158"/>
      <c r="F25" s="159"/>
    </row>
    <row r="26" spans="2:6" ht="20.25" customHeight="1" thickTop="1" x14ac:dyDescent="0.2"/>
  </sheetData>
  <mergeCells count="4">
    <mergeCell ref="C11:C15"/>
    <mergeCell ref="C16:C20"/>
    <mergeCell ref="B7:F7"/>
    <mergeCell ref="C21:C25"/>
  </mergeCells>
  <phoneticPr fontId="1" type="noConversion"/>
  <printOptions horizontalCentered="1"/>
  <pageMargins left="0.63" right="0.59" top="1.1200000000000001" bottom="0.54" header="0.38" footer="0.23"/>
  <pageSetup paperSize="9" scale="110" orientation="portrait" r:id="rId1"/>
  <headerFooter alignWithMargins="0">
    <oddFooter>&amp;CСтрана &amp;P од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63DE5-3D1B-4CA0-9287-27658BCF8A27}">
  <dimension ref="A1:J57"/>
  <sheetViews>
    <sheetView showGridLines="0" zoomScaleNormal="100" zoomScaleSheetLayoutView="100" workbookViewId="0"/>
  </sheetViews>
  <sheetFormatPr defaultRowHeight="12.75" x14ac:dyDescent="0.2"/>
  <cols>
    <col min="1" max="1" width="2.140625" style="31" customWidth="1"/>
    <col min="2" max="2" width="8.5703125" style="31" customWidth="1"/>
    <col min="3" max="3" width="18.42578125" style="31" customWidth="1"/>
    <col min="4" max="4" width="8.42578125" style="31" customWidth="1"/>
    <col min="5" max="5" width="11.85546875" style="31" customWidth="1"/>
    <col min="6" max="6" width="9.5703125" style="31" customWidth="1"/>
    <col min="7" max="7" width="9.85546875" style="31" customWidth="1"/>
    <col min="8" max="9" width="9.140625" style="31"/>
    <col min="10" max="10" width="14.28515625" style="31" customWidth="1"/>
    <col min="11" max="16384" width="9.140625" style="31"/>
  </cols>
  <sheetData>
    <row r="1" spans="1:10" ht="12.75" customHeight="1" x14ac:dyDescent="0.2">
      <c r="A1" s="11" t="s">
        <v>56</v>
      </c>
      <c r="B1" s="12"/>
      <c r="C1" s="11"/>
      <c r="D1" s="16"/>
    </row>
    <row r="2" spans="1:10" ht="12.75" customHeight="1" x14ac:dyDescent="0.2">
      <c r="A2" s="11"/>
      <c r="B2" s="12"/>
      <c r="C2" s="11"/>
      <c r="D2" s="16"/>
    </row>
    <row r="3" spans="1:10" ht="12.75" customHeight="1" x14ac:dyDescent="0.2">
      <c r="A3" s="16"/>
      <c r="B3" s="13" t="str">
        <f>CONCATENATE(Poc.strana!A22," ",Poc.strana!C22)</f>
        <v xml:space="preserve">Назив енергетског субјекта: </v>
      </c>
      <c r="C3" s="16"/>
      <c r="D3" s="16"/>
    </row>
    <row r="4" spans="1:10" ht="12.75" customHeight="1" x14ac:dyDescent="0.2">
      <c r="A4" s="16"/>
      <c r="B4" s="13" t="str">
        <f>CONCATENATE(Poc.strana!A35," ",Poc.strana!C35)</f>
        <v xml:space="preserve">Датум обраде: </v>
      </c>
      <c r="C4" s="16"/>
      <c r="D4" s="16"/>
    </row>
    <row r="5" spans="1:10" s="18" customFormat="1" ht="12.75" customHeight="1" x14ac:dyDescent="0.2">
      <c r="B5" s="50"/>
      <c r="C5" s="51"/>
    </row>
    <row r="6" spans="1:10" s="18" customFormat="1" ht="12.75" customHeight="1" x14ac:dyDescent="0.2">
      <c r="A6" s="52"/>
      <c r="B6" s="50"/>
      <c r="C6" s="51"/>
    </row>
    <row r="7" spans="1:10" s="18" customFormat="1" ht="12.75" customHeight="1" x14ac:dyDescent="0.2">
      <c r="A7" s="52"/>
      <c r="B7" s="465" t="str">
        <f>CONCATENATE("Табела ЕТ-3-2. ИНТЕРКОНЕКТИВНИ ДАЛЕКОВОДИ - АКТИВНИ - СТАЊЕ НА КРАЈУ "," ",Poc.strana!C25,". ГОДИНЕ")</f>
        <v>Табела ЕТ-3-2. ИНТЕРКОНЕКТИВНИ ДАЛЕКОВОДИ - АКТИВНИ - СТАЊЕ НА КРАЈУ  2025. ГОДИНЕ</v>
      </c>
      <c r="C7" s="465"/>
      <c r="D7" s="465"/>
      <c r="E7" s="465"/>
      <c r="F7" s="466"/>
      <c r="G7" s="466"/>
      <c r="H7" s="466"/>
      <c r="I7" s="466"/>
      <c r="J7" s="466"/>
    </row>
    <row r="8" spans="1:10" s="18" customFormat="1" ht="12.75" customHeight="1" x14ac:dyDescent="0.2">
      <c r="A8" s="52"/>
      <c r="B8" s="69"/>
      <c r="C8" s="69"/>
      <c r="D8" s="69"/>
      <c r="E8" s="69"/>
      <c r="F8" s="70"/>
      <c r="G8" s="70"/>
      <c r="H8" s="70"/>
      <c r="I8" s="70"/>
      <c r="J8" s="70"/>
    </row>
    <row r="9" spans="1:10" s="18" customFormat="1" ht="12.75" customHeight="1" thickBot="1" x14ac:dyDescent="0.25">
      <c r="A9" s="52"/>
      <c r="B9" s="15"/>
      <c r="C9" s="15"/>
      <c r="D9" s="15"/>
      <c r="E9" s="15"/>
      <c r="F9" s="15"/>
      <c r="G9" s="15"/>
    </row>
    <row r="10" spans="1:10" ht="42.75" customHeight="1" thickTop="1" x14ac:dyDescent="0.2">
      <c r="A10" s="49"/>
      <c r="B10" s="469" t="s">
        <v>0</v>
      </c>
      <c r="C10" s="463" t="s">
        <v>59</v>
      </c>
      <c r="D10" s="54" t="s">
        <v>18</v>
      </c>
      <c r="E10" s="463" t="s">
        <v>60</v>
      </c>
      <c r="F10" s="463" t="s">
        <v>61</v>
      </c>
      <c r="G10" s="463" t="s">
        <v>195</v>
      </c>
      <c r="H10" s="54" t="s">
        <v>83</v>
      </c>
      <c r="I10" s="463" t="s">
        <v>62</v>
      </c>
      <c r="J10" s="470" t="s">
        <v>63</v>
      </c>
    </row>
    <row r="11" spans="1:10" ht="21.75" customHeight="1" x14ac:dyDescent="0.2">
      <c r="B11" s="457"/>
      <c r="C11" s="464"/>
      <c r="D11" s="55" t="s">
        <v>21</v>
      </c>
      <c r="E11" s="464"/>
      <c r="F11" s="464"/>
      <c r="G11" s="464"/>
      <c r="H11" s="55" t="s">
        <v>22</v>
      </c>
      <c r="I11" s="464"/>
      <c r="J11" s="471"/>
    </row>
    <row r="12" spans="1:10" ht="20.100000000000001" customHeight="1" x14ac:dyDescent="0.2">
      <c r="B12" s="74" t="s">
        <v>40</v>
      </c>
      <c r="C12" s="56" t="s">
        <v>25</v>
      </c>
      <c r="D12" s="161"/>
      <c r="E12" s="161"/>
      <c r="F12" s="161"/>
      <c r="G12" s="161"/>
      <c r="H12" s="162"/>
      <c r="I12" s="161"/>
      <c r="J12" s="459"/>
    </row>
    <row r="13" spans="1:10" ht="20.100000000000001" customHeight="1" x14ac:dyDescent="0.2">
      <c r="B13" s="75" t="s">
        <v>41</v>
      </c>
      <c r="C13" s="57"/>
      <c r="D13" s="163"/>
      <c r="E13" s="163"/>
      <c r="F13" s="163"/>
      <c r="G13" s="163"/>
      <c r="H13" s="164"/>
      <c r="I13" s="165"/>
      <c r="J13" s="461"/>
    </row>
    <row r="14" spans="1:10" ht="20.100000000000001" customHeight="1" x14ac:dyDescent="0.2">
      <c r="B14" s="75" t="s">
        <v>42</v>
      </c>
      <c r="C14" s="57"/>
      <c r="D14" s="163"/>
      <c r="E14" s="163"/>
      <c r="F14" s="163"/>
      <c r="G14" s="163"/>
      <c r="H14" s="164"/>
      <c r="I14" s="165"/>
      <c r="J14" s="461"/>
    </row>
    <row r="15" spans="1:10" ht="20.100000000000001" customHeight="1" x14ac:dyDescent="0.2">
      <c r="B15" s="76" t="s">
        <v>43</v>
      </c>
      <c r="C15" s="58"/>
      <c r="D15" s="166"/>
      <c r="E15" s="166"/>
      <c r="F15" s="166"/>
      <c r="G15" s="166"/>
      <c r="H15" s="167"/>
      <c r="I15" s="168"/>
      <c r="J15" s="462"/>
    </row>
    <row r="16" spans="1:10" ht="20.100000000000001" customHeight="1" x14ac:dyDescent="0.2">
      <c r="B16" s="74" t="s">
        <v>50</v>
      </c>
      <c r="C16" s="56" t="s">
        <v>64</v>
      </c>
      <c r="D16" s="161"/>
      <c r="E16" s="161"/>
      <c r="F16" s="161"/>
      <c r="G16" s="161"/>
      <c r="H16" s="162"/>
      <c r="I16" s="161"/>
      <c r="J16" s="459"/>
    </row>
    <row r="17" spans="2:10" ht="20.100000000000001" customHeight="1" x14ac:dyDescent="0.2">
      <c r="B17" s="75" t="s">
        <v>51</v>
      </c>
      <c r="C17" s="226"/>
      <c r="D17" s="165"/>
      <c r="E17" s="165"/>
      <c r="F17" s="165"/>
      <c r="G17" s="165"/>
      <c r="H17" s="164"/>
      <c r="I17" s="165"/>
      <c r="J17" s="460"/>
    </row>
    <row r="18" spans="2:10" ht="20.100000000000001" customHeight="1" x14ac:dyDescent="0.2">
      <c r="B18" s="77" t="s">
        <v>52</v>
      </c>
      <c r="C18" s="59" t="s">
        <v>65</v>
      </c>
      <c r="D18" s="154"/>
      <c r="E18" s="154"/>
      <c r="F18" s="154"/>
      <c r="G18" s="154"/>
      <c r="H18" s="170"/>
      <c r="I18" s="171"/>
      <c r="J18" s="461"/>
    </row>
    <row r="19" spans="2:10" ht="20.100000000000001" customHeight="1" x14ac:dyDescent="0.2">
      <c r="B19" s="78" t="s">
        <v>53</v>
      </c>
      <c r="C19" s="58"/>
      <c r="D19" s="172"/>
      <c r="E19" s="172"/>
      <c r="F19" s="172"/>
      <c r="G19" s="172"/>
      <c r="H19" s="173"/>
      <c r="I19" s="174"/>
      <c r="J19" s="462"/>
    </row>
    <row r="20" spans="2:10" ht="20.100000000000001" customHeight="1" x14ac:dyDescent="0.2">
      <c r="B20" s="74" t="s">
        <v>48</v>
      </c>
      <c r="C20" s="56" t="s">
        <v>26</v>
      </c>
      <c r="D20" s="161"/>
      <c r="E20" s="161"/>
      <c r="F20" s="161"/>
      <c r="G20" s="161"/>
      <c r="H20" s="162"/>
      <c r="I20" s="161"/>
      <c r="J20" s="459"/>
    </row>
    <row r="21" spans="2:10" ht="20.100000000000001" customHeight="1" x14ac:dyDescent="0.2">
      <c r="B21" s="227" t="s">
        <v>49</v>
      </c>
      <c r="C21" s="226"/>
      <c r="D21" s="168"/>
      <c r="E21" s="168"/>
      <c r="F21" s="168"/>
      <c r="G21" s="168"/>
      <c r="H21" s="167"/>
      <c r="I21" s="168"/>
      <c r="J21" s="460"/>
    </row>
    <row r="22" spans="2:10" ht="20.100000000000001" customHeight="1" x14ac:dyDescent="0.2">
      <c r="B22" s="228" t="s">
        <v>123</v>
      </c>
      <c r="C22" s="58"/>
      <c r="D22" s="172"/>
      <c r="E22" s="172"/>
      <c r="F22" s="172"/>
      <c r="G22" s="172"/>
      <c r="H22" s="173"/>
      <c r="I22" s="174"/>
      <c r="J22" s="462"/>
    </row>
    <row r="23" spans="2:10" ht="20.100000000000001" customHeight="1" x14ac:dyDescent="0.2">
      <c r="B23" s="75" t="s">
        <v>74</v>
      </c>
      <c r="C23" s="56" t="s">
        <v>27</v>
      </c>
      <c r="D23" s="165"/>
      <c r="E23" s="165"/>
      <c r="F23" s="165"/>
      <c r="G23" s="165"/>
      <c r="H23" s="164"/>
      <c r="I23" s="165"/>
      <c r="J23" s="459"/>
    </row>
    <row r="24" spans="2:10" ht="20.100000000000001" customHeight="1" x14ac:dyDescent="0.2">
      <c r="B24" s="79" t="s">
        <v>75</v>
      </c>
      <c r="C24" s="58"/>
      <c r="D24" s="175"/>
      <c r="E24" s="175"/>
      <c r="F24" s="175"/>
      <c r="G24" s="175"/>
      <c r="H24" s="176"/>
      <c r="I24" s="177"/>
      <c r="J24" s="462"/>
    </row>
    <row r="25" spans="2:10" ht="20.100000000000001" customHeight="1" x14ac:dyDescent="0.2">
      <c r="B25" s="74" t="s">
        <v>67</v>
      </c>
      <c r="C25" s="56" t="s">
        <v>28</v>
      </c>
      <c r="D25" s="161"/>
      <c r="E25" s="161"/>
      <c r="F25" s="161"/>
      <c r="G25" s="161"/>
      <c r="H25" s="162"/>
      <c r="I25" s="161"/>
      <c r="J25" s="459"/>
    </row>
    <row r="26" spans="2:10" ht="20.100000000000001" customHeight="1" x14ac:dyDescent="0.2">
      <c r="B26" s="77" t="s">
        <v>68</v>
      </c>
      <c r="C26" s="57"/>
      <c r="D26" s="154"/>
      <c r="E26" s="154"/>
      <c r="F26" s="154"/>
      <c r="G26" s="154"/>
      <c r="H26" s="170"/>
      <c r="I26" s="171"/>
      <c r="J26" s="461"/>
    </row>
    <row r="27" spans="2:10" ht="20.100000000000001" customHeight="1" x14ac:dyDescent="0.2">
      <c r="B27" s="77" t="s">
        <v>76</v>
      </c>
      <c r="C27" s="57"/>
      <c r="D27" s="154"/>
      <c r="E27" s="154"/>
      <c r="F27" s="154"/>
      <c r="G27" s="154"/>
      <c r="H27" s="170"/>
      <c r="I27" s="171"/>
      <c r="J27" s="461"/>
    </row>
    <row r="28" spans="2:10" ht="20.100000000000001" customHeight="1" x14ac:dyDescent="0.2">
      <c r="B28" s="78" t="s">
        <v>77</v>
      </c>
      <c r="C28" s="58"/>
      <c r="D28" s="172"/>
      <c r="E28" s="172"/>
      <c r="F28" s="172"/>
      <c r="G28" s="172"/>
      <c r="H28" s="173"/>
      <c r="I28" s="174"/>
      <c r="J28" s="462"/>
    </row>
    <row r="29" spans="2:10" ht="20.100000000000001" customHeight="1" x14ac:dyDescent="0.2">
      <c r="B29" s="75" t="s">
        <v>69</v>
      </c>
      <c r="C29" s="56" t="s">
        <v>29</v>
      </c>
      <c r="D29" s="165"/>
      <c r="E29" s="165"/>
      <c r="F29" s="165"/>
      <c r="G29" s="165"/>
      <c r="H29" s="164"/>
      <c r="I29" s="165"/>
      <c r="J29" s="459"/>
    </row>
    <row r="30" spans="2:10" ht="20.100000000000001" customHeight="1" x14ac:dyDescent="0.2">
      <c r="B30" s="77" t="s">
        <v>70</v>
      </c>
      <c r="C30" s="57"/>
      <c r="D30" s="154"/>
      <c r="E30" s="154"/>
      <c r="F30" s="154"/>
      <c r="G30" s="154"/>
      <c r="H30" s="170"/>
      <c r="I30" s="171"/>
      <c r="J30" s="461"/>
    </row>
    <row r="31" spans="2:10" ht="20.100000000000001" customHeight="1" x14ac:dyDescent="0.2">
      <c r="B31" s="79" t="s">
        <v>71</v>
      </c>
      <c r="C31" s="58"/>
      <c r="D31" s="175"/>
      <c r="E31" s="175"/>
      <c r="F31" s="175"/>
      <c r="G31" s="175"/>
      <c r="H31" s="176"/>
      <c r="I31" s="177"/>
      <c r="J31" s="462"/>
    </row>
    <row r="32" spans="2:10" ht="20.100000000000001" customHeight="1" x14ac:dyDescent="0.2">
      <c r="B32" s="74" t="s">
        <v>72</v>
      </c>
      <c r="C32" s="56" t="s">
        <v>30</v>
      </c>
      <c r="D32" s="161"/>
      <c r="E32" s="161"/>
      <c r="F32" s="161"/>
      <c r="G32" s="161"/>
      <c r="H32" s="162"/>
      <c r="I32" s="161"/>
      <c r="J32" s="459"/>
    </row>
    <row r="33" spans="2:10" ht="20.100000000000001" customHeight="1" x14ac:dyDescent="0.2">
      <c r="B33" s="77" t="s">
        <v>73</v>
      </c>
      <c r="C33" s="57"/>
      <c r="D33" s="154"/>
      <c r="E33" s="154"/>
      <c r="F33" s="154"/>
      <c r="G33" s="154"/>
      <c r="H33" s="170"/>
      <c r="I33" s="171"/>
      <c r="J33" s="461"/>
    </row>
    <row r="34" spans="2:10" ht="20.100000000000001" customHeight="1" x14ac:dyDescent="0.2">
      <c r="B34" s="77" t="s">
        <v>78</v>
      </c>
      <c r="C34" s="57"/>
      <c r="D34" s="154"/>
      <c r="E34" s="154"/>
      <c r="F34" s="154"/>
      <c r="G34" s="154"/>
      <c r="H34" s="170"/>
      <c r="I34" s="171"/>
      <c r="J34" s="461"/>
    </row>
    <row r="35" spans="2:10" ht="20.100000000000001" customHeight="1" x14ac:dyDescent="0.2">
      <c r="B35" s="78" t="s">
        <v>79</v>
      </c>
      <c r="C35" s="58"/>
      <c r="D35" s="172"/>
      <c r="E35" s="172"/>
      <c r="F35" s="172"/>
      <c r="G35" s="172"/>
      <c r="H35" s="173"/>
      <c r="I35" s="174"/>
      <c r="J35" s="462"/>
    </row>
    <row r="36" spans="2:10" ht="20.100000000000001" customHeight="1" x14ac:dyDescent="0.2">
      <c r="B36" s="80">
        <v>8</v>
      </c>
      <c r="C36" s="60" t="s">
        <v>31</v>
      </c>
      <c r="D36" s="178"/>
      <c r="E36" s="178"/>
      <c r="F36" s="178"/>
      <c r="G36" s="178"/>
      <c r="H36" s="179"/>
      <c r="I36" s="178"/>
      <c r="J36" s="180"/>
    </row>
    <row r="37" spans="2:10" ht="20.100000000000001" customHeight="1" thickBot="1" x14ac:dyDescent="0.25">
      <c r="B37" s="81"/>
      <c r="C37" s="63" t="s">
        <v>8</v>
      </c>
      <c r="D37" s="61"/>
      <c r="E37" s="61"/>
      <c r="F37" s="61"/>
      <c r="G37" s="61"/>
      <c r="H37" s="61"/>
      <c r="I37" s="62"/>
      <c r="J37" s="106">
        <f>SUM(J12:J36)</f>
        <v>0</v>
      </c>
    </row>
    <row r="38" spans="2:10" ht="20.100000000000001" customHeight="1" thickTop="1" x14ac:dyDescent="0.2">
      <c r="B38" s="35"/>
      <c r="C38" s="36"/>
      <c r="D38" s="53"/>
      <c r="E38" s="53"/>
    </row>
    <row r="39" spans="2:10" ht="20.100000000000001" customHeight="1" x14ac:dyDescent="0.2">
      <c r="B39" s="35"/>
      <c r="C39" s="36"/>
      <c r="D39" s="53"/>
      <c r="E39" s="53"/>
    </row>
    <row r="40" spans="2:10" ht="20.100000000000001" customHeight="1" x14ac:dyDescent="0.2">
      <c r="B40" s="35"/>
      <c r="C40" s="36"/>
      <c r="D40" s="53"/>
      <c r="E40" s="53"/>
    </row>
    <row r="41" spans="2:10" ht="20.100000000000001" customHeight="1" x14ac:dyDescent="0.2">
      <c r="B41" s="35"/>
      <c r="C41" s="36"/>
      <c r="D41" s="53"/>
      <c r="E41" s="53"/>
    </row>
    <row r="42" spans="2:10" ht="20.100000000000001" customHeight="1" x14ac:dyDescent="0.2">
      <c r="B42" s="35"/>
      <c r="C42" s="36"/>
      <c r="D42" s="53"/>
      <c r="E42" s="53"/>
    </row>
    <row r="43" spans="2:10" ht="20.100000000000001" customHeight="1" x14ac:dyDescent="0.2">
      <c r="B43" s="35"/>
      <c r="C43" s="36"/>
      <c r="D43" s="53"/>
      <c r="E43" s="53"/>
    </row>
    <row r="44" spans="2:10" ht="17.25" customHeight="1" x14ac:dyDescent="0.2">
      <c r="B44" s="35"/>
      <c r="C44" s="36"/>
      <c r="D44" s="53"/>
      <c r="E44" s="53"/>
    </row>
    <row r="45" spans="2:10" ht="12.75" customHeight="1" x14ac:dyDescent="0.2">
      <c r="B45" s="35"/>
      <c r="C45" s="467"/>
      <c r="D45" s="468"/>
    </row>
    <row r="46" spans="2:10" ht="20.100000000000001" customHeight="1" x14ac:dyDescent="0.2">
      <c r="B46" s="35"/>
      <c r="C46" s="36"/>
      <c r="D46" s="37"/>
    </row>
    <row r="47" spans="2:10" ht="20.100000000000001" customHeight="1" x14ac:dyDescent="0.2">
      <c r="B47" s="35"/>
      <c r="C47" s="36"/>
      <c r="D47" s="37"/>
    </row>
    <row r="48" spans="2:10" ht="20.100000000000001" customHeight="1" x14ac:dyDescent="0.2">
      <c r="B48" s="35"/>
      <c r="C48" s="36"/>
      <c r="D48" s="37"/>
    </row>
    <row r="49" spans="2:4" ht="20.100000000000001" customHeight="1" x14ac:dyDescent="0.2">
      <c r="B49" s="35"/>
      <c r="C49" s="467"/>
      <c r="D49" s="468"/>
    </row>
    <row r="50" spans="2:4" ht="20.100000000000001" customHeight="1" x14ac:dyDescent="0.2">
      <c r="B50" s="35"/>
      <c r="C50" s="36"/>
      <c r="D50" s="37"/>
    </row>
    <row r="51" spans="2:4" ht="20.100000000000001" customHeight="1" x14ac:dyDescent="0.2">
      <c r="B51" s="35"/>
      <c r="C51" s="36"/>
      <c r="D51" s="37"/>
    </row>
    <row r="52" spans="2:4" ht="20.100000000000001" customHeight="1" x14ac:dyDescent="0.2">
      <c r="B52" s="35"/>
      <c r="C52" s="467"/>
      <c r="D52" s="468"/>
    </row>
    <row r="53" spans="2:4" ht="20.100000000000001" customHeight="1" x14ac:dyDescent="0.2">
      <c r="B53" s="35"/>
      <c r="C53" s="36"/>
      <c r="D53" s="37"/>
    </row>
    <row r="54" spans="2:4" ht="20.100000000000001" customHeight="1" x14ac:dyDescent="0.2">
      <c r="B54" s="35"/>
      <c r="C54" s="36"/>
      <c r="D54" s="37"/>
    </row>
    <row r="55" spans="2:4" ht="20.100000000000001" customHeight="1" x14ac:dyDescent="0.2">
      <c r="B55" s="32"/>
    </row>
    <row r="56" spans="2:4" ht="20.100000000000001" customHeight="1" x14ac:dyDescent="0.2">
      <c r="B56" s="32"/>
    </row>
    <row r="57" spans="2:4" ht="20.100000000000001" customHeight="1" x14ac:dyDescent="0.2"/>
  </sheetData>
  <mergeCells count="18">
    <mergeCell ref="C52:D52"/>
    <mergeCell ref="C49:D49"/>
    <mergeCell ref="I10:I11"/>
    <mergeCell ref="B10:B11"/>
    <mergeCell ref="C10:C11"/>
    <mergeCell ref="E10:E11"/>
    <mergeCell ref="F10:F11"/>
    <mergeCell ref="J16:J19"/>
    <mergeCell ref="J20:J22"/>
    <mergeCell ref="G10:G11"/>
    <mergeCell ref="B7:J7"/>
    <mergeCell ref="C45:D45"/>
    <mergeCell ref="J23:J24"/>
    <mergeCell ref="J25:J28"/>
    <mergeCell ref="J29:J31"/>
    <mergeCell ref="J32:J35"/>
    <mergeCell ref="J10:J11"/>
    <mergeCell ref="J12:J15"/>
  </mergeCells>
  <phoneticPr fontId="1" type="noConversion"/>
  <printOptions horizontalCentered="1"/>
  <pageMargins left="0.23622047244094499" right="0.23622047244094499" top="0.511811023622047" bottom="0.511811023622047" header="0.23622047244094499" footer="0.23622047244094499"/>
  <pageSetup paperSize="9" scale="92" orientation="portrait" r:id="rId1"/>
  <headerFooter alignWithMargins="0">
    <oddFooter>&amp;CСтрана &amp;P од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3A1DF-754F-41D4-B628-789936AC3707}">
  <dimension ref="A1:P49"/>
  <sheetViews>
    <sheetView workbookViewId="0"/>
  </sheetViews>
  <sheetFormatPr defaultRowHeight="12.75" x14ac:dyDescent="0.2"/>
  <cols>
    <col min="1" max="1" width="3.28515625" style="73" customWidth="1"/>
    <col min="2" max="2" width="5.7109375" style="73" customWidth="1"/>
    <col min="3" max="3" width="7.7109375" style="73" customWidth="1"/>
    <col min="4" max="4" width="34.7109375" style="73" customWidth="1"/>
    <col min="5" max="7" width="8.7109375" style="73" customWidth="1"/>
    <col min="8" max="8" width="11.7109375" style="73" customWidth="1"/>
    <col min="9" max="11" width="8.7109375" style="73" customWidth="1"/>
    <col min="12" max="12" width="11.7109375" style="73" customWidth="1"/>
    <col min="13" max="15" width="8.7109375" style="73" customWidth="1"/>
    <col min="16" max="16" width="11.7109375" style="73" customWidth="1"/>
    <col min="17" max="16384" width="9.140625" style="73"/>
  </cols>
  <sheetData>
    <row r="1" spans="1:16" x14ac:dyDescent="0.2">
      <c r="A1" s="11" t="s">
        <v>56</v>
      </c>
      <c r="B1" s="12"/>
      <c r="C1" s="34"/>
      <c r="D1" s="18"/>
      <c r="E1" s="18"/>
      <c r="F1" s="18"/>
      <c r="G1" s="18"/>
      <c r="H1" s="31"/>
      <c r="I1" s="31"/>
      <c r="J1" s="31"/>
      <c r="K1" s="31"/>
      <c r="L1" s="31"/>
      <c r="M1" s="31"/>
    </row>
    <row r="2" spans="1:16" x14ac:dyDescent="0.2">
      <c r="A2" s="11"/>
      <c r="B2" s="12"/>
      <c r="C2" s="34"/>
      <c r="D2" s="18"/>
      <c r="E2" s="18"/>
      <c r="F2" s="18"/>
      <c r="G2" s="18"/>
      <c r="H2" s="31"/>
      <c r="I2" s="31"/>
      <c r="J2" s="31"/>
      <c r="K2" s="31"/>
      <c r="L2" s="31"/>
      <c r="M2" s="31"/>
    </row>
    <row r="3" spans="1:16" x14ac:dyDescent="0.2">
      <c r="A3" s="16"/>
      <c r="B3" s="13" t="str">
        <f>CONCATENATE(Poc.strana!A22," ",Poc.strana!C22)</f>
        <v xml:space="preserve">Назив енергетског субјекта: </v>
      </c>
      <c r="C3" s="49"/>
      <c r="D3" s="18"/>
      <c r="E3" s="18"/>
      <c r="F3" s="18"/>
      <c r="G3" s="18"/>
      <c r="H3" s="31"/>
      <c r="I3" s="31"/>
      <c r="J3" s="31"/>
      <c r="K3" s="31"/>
      <c r="L3" s="31"/>
      <c r="M3" s="31"/>
    </row>
    <row r="4" spans="1:16" x14ac:dyDescent="0.2">
      <c r="A4" s="16"/>
      <c r="B4" s="13" t="str">
        <f>CONCATENATE(Poc.strana!A35," ",Poc.strana!C35)</f>
        <v xml:space="preserve">Датум обраде: </v>
      </c>
      <c r="C4" s="49"/>
      <c r="D4" s="18"/>
      <c r="E4" s="18"/>
      <c r="F4" s="18"/>
      <c r="G4" s="18"/>
      <c r="H4" s="31"/>
      <c r="I4" s="31"/>
      <c r="J4" s="31"/>
      <c r="K4" s="31"/>
      <c r="L4" s="31"/>
      <c r="M4" s="31"/>
    </row>
    <row r="5" spans="1:16" x14ac:dyDescent="0.2">
      <c r="A5" s="33"/>
      <c r="B5" s="50"/>
      <c r="C5" s="51"/>
      <c r="D5" s="18"/>
      <c r="E5" s="18"/>
      <c r="F5" s="18"/>
      <c r="G5" s="18"/>
      <c r="H5" s="31"/>
      <c r="I5" s="31"/>
      <c r="J5" s="31"/>
      <c r="K5" s="31"/>
      <c r="L5" s="31"/>
      <c r="M5" s="31"/>
    </row>
    <row r="6" spans="1:16" x14ac:dyDescent="0.2">
      <c r="A6" s="18"/>
      <c r="B6" s="50"/>
      <c r="C6" s="261"/>
      <c r="D6" s="261"/>
      <c r="E6" s="18"/>
      <c r="F6" s="18"/>
      <c r="G6" s="18"/>
      <c r="H6" s="31"/>
      <c r="I6" s="31"/>
      <c r="J6" s="31"/>
      <c r="K6" s="31"/>
      <c r="L6" s="31"/>
      <c r="M6" s="31"/>
    </row>
    <row r="7" spans="1:16" x14ac:dyDescent="0.2">
      <c r="A7" s="18"/>
      <c r="B7" s="472" t="str">
        <f>CONCATENATE("Табела ЕТ-3-6.1 ЕЛЕКТРАНЕ ПОВЕЗАНЕ НА ПРЕНОСНИ СИСТЕМ - СТАЊЕ НА КРАЈУ "," ",Poc.strana!C25,". ГОДИНЕ")</f>
        <v>Табела ЕТ-3-6.1 ЕЛЕКТРАНЕ ПОВЕЗАНЕ НА ПРЕНОСНИ СИСТЕМ - СТАЊЕ НА КРАЈУ  2025. ГОДИНЕ</v>
      </c>
      <c r="C7" s="472"/>
      <c r="D7" s="472"/>
      <c r="E7" s="472"/>
      <c r="F7" s="472"/>
      <c r="G7" s="472"/>
      <c r="H7" s="472"/>
      <c r="I7" s="472"/>
      <c r="J7" s="472"/>
      <c r="K7" s="472"/>
      <c r="L7" s="472"/>
      <c r="M7" s="472"/>
      <c r="N7" s="472"/>
      <c r="O7" s="472"/>
      <c r="P7" s="472"/>
    </row>
    <row r="8" spans="1:16" x14ac:dyDescent="0.2">
      <c r="A8" s="49"/>
      <c r="B8" s="473"/>
      <c r="C8" s="473"/>
      <c r="D8" s="473"/>
      <c r="E8" s="473"/>
      <c r="F8" s="473"/>
      <c r="G8" s="262"/>
      <c r="H8" s="31"/>
      <c r="I8" s="31"/>
      <c r="J8" s="31"/>
      <c r="K8" s="31"/>
      <c r="L8" s="31"/>
      <c r="M8" s="31"/>
    </row>
    <row r="9" spans="1:16" ht="13.5" thickBot="1" x14ac:dyDescent="0.25">
      <c r="A9" s="49"/>
      <c r="B9" s="263"/>
      <c r="C9" s="263"/>
      <c r="D9" s="263"/>
      <c r="E9" s="263"/>
      <c r="F9" s="263"/>
      <c r="G9" s="263"/>
      <c r="H9" s="31"/>
      <c r="I9" s="31"/>
      <c r="J9" s="31"/>
      <c r="K9" s="31"/>
      <c r="L9" s="31"/>
      <c r="M9" s="31"/>
    </row>
    <row r="10" spans="1:16" ht="13.5" thickTop="1" x14ac:dyDescent="0.2">
      <c r="A10" s="31"/>
      <c r="B10" s="474" t="s">
        <v>0</v>
      </c>
      <c r="C10" s="476" t="s">
        <v>18</v>
      </c>
      <c r="D10" s="476" t="s">
        <v>166</v>
      </c>
      <c r="E10" s="478" t="s">
        <v>196</v>
      </c>
      <c r="F10" s="479"/>
      <c r="G10" s="479"/>
      <c r="H10" s="479"/>
      <c r="I10" s="478" t="s">
        <v>167</v>
      </c>
      <c r="J10" s="479"/>
      <c r="K10" s="479"/>
      <c r="L10" s="479"/>
      <c r="M10" s="478" t="s">
        <v>32</v>
      </c>
      <c r="N10" s="479"/>
      <c r="O10" s="479"/>
      <c r="P10" s="480"/>
    </row>
    <row r="11" spans="1:16" ht="25.5" x14ac:dyDescent="0.2">
      <c r="A11" s="31"/>
      <c r="B11" s="475"/>
      <c r="C11" s="477"/>
      <c r="D11" s="477"/>
      <c r="E11" s="264" t="s">
        <v>168</v>
      </c>
      <c r="F11" s="265" t="s">
        <v>169</v>
      </c>
      <c r="G11" s="266" t="s">
        <v>170</v>
      </c>
      <c r="H11" s="267" t="s">
        <v>171</v>
      </c>
      <c r="I11" s="264" t="s">
        <v>168</v>
      </c>
      <c r="J11" s="268" t="s">
        <v>169</v>
      </c>
      <c r="K11" s="265" t="s">
        <v>170</v>
      </c>
      <c r="L11" s="266" t="s">
        <v>171</v>
      </c>
      <c r="M11" s="264" t="s">
        <v>168</v>
      </c>
      <c r="N11" s="265" t="s">
        <v>169</v>
      </c>
      <c r="O11" s="266" t="s">
        <v>170</v>
      </c>
      <c r="P11" s="269" t="s">
        <v>171</v>
      </c>
    </row>
    <row r="12" spans="1:16" x14ac:dyDescent="0.2">
      <c r="A12" s="31"/>
      <c r="B12" s="270"/>
      <c r="C12" s="271" t="s">
        <v>21</v>
      </c>
      <c r="D12" s="271"/>
      <c r="E12" s="272" t="s">
        <v>66</v>
      </c>
      <c r="F12" s="273" t="s">
        <v>66</v>
      </c>
      <c r="G12" s="274" t="s">
        <v>183</v>
      </c>
      <c r="H12" s="275" t="s">
        <v>84</v>
      </c>
      <c r="I12" s="272" t="s">
        <v>66</v>
      </c>
      <c r="J12" s="276" t="s">
        <v>66</v>
      </c>
      <c r="K12" s="274" t="s">
        <v>183</v>
      </c>
      <c r="L12" s="275" t="s">
        <v>84</v>
      </c>
      <c r="M12" s="272" t="s">
        <v>66</v>
      </c>
      <c r="N12" s="273" t="s">
        <v>66</v>
      </c>
      <c r="O12" s="274" t="s">
        <v>183</v>
      </c>
      <c r="P12" s="377" t="s">
        <v>84</v>
      </c>
    </row>
    <row r="13" spans="1:16" x14ac:dyDescent="0.2">
      <c r="A13" s="31"/>
      <c r="B13" s="277">
        <v>1</v>
      </c>
      <c r="C13" s="278">
        <v>400</v>
      </c>
      <c r="D13" s="279" t="s">
        <v>177</v>
      </c>
      <c r="E13" s="343">
        <f>E14+E15</f>
        <v>0</v>
      </c>
      <c r="F13" s="344">
        <f t="shared" ref="F13:L13" si="0">F14+F15</f>
        <v>0</v>
      </c>
      <c r="G13" s="346">
        <f t="shared" si="0"/>
        <v>0</v>
      </c>
      <c r="H13" s="347">
        <f t="shared" si="0"/>
        <v>0</v>
      </c>
      <c r="I13" s="280">
        <f t="shared" si="0"/>
        <v>0</v>
      </c>
      <c r="J13" s="281">
        <f t="shared" si="0"/>
        <v>0</v>
      </c>
      <c r="K13" s="346">
        <f t="shared" si="0"/>
        <v>0</v>
      </c>
      <c r="L13" s="347">
        <f t="shared" si="0"/>
        <v>0</v>
      </c>
      <c r="M13" s="280">
        <f>E13+I13</f>
        <v>0</v>
      </c>
      <c r="N13" s="281">
        <f t="shared" ref="N13:P20" si="1">F13+J13</f>
        <v>0</v>
      </c>
      <c r="O13" s="282">
        <f t="shared" si="1"/>
        <v>0</v>
      </c>
      <c r="P13" s="316">
        <f t="shared" si="1"/>
        <v>0</v>
      </c>
    </row>
    <row r="14" spans="1:16" x14ac:dyDescent="0.2">
      <c r="A14" s="31"/>
      <c r="B14" s="277"/>
      <c r="C14" s="278"/>
      <c r="D14" s="342" t="s">
        <v>179</v>
      </c>
      <c r="E14" s="355"/>
      <c r="F14" s="357"/>
      <c r="G14" s="359"/>
      <c r="H14" s="358"/>
      <c r="I14" s="295"/>
      <c r="J14" s="345"/>
      <c r="K14" s="359"/>
      <c r="L14" s="358"/>
      <c r="M14" s="288">
        <f t="shared" ref="M14:M20" si="2">E14+I14</f>
        <v>0</v>
      </c>
      <c r="N14" s="289">
        <f t="shared" si="1"/>
        <v>0</v>
      </c>
      <c r="O14" s="290">
        <f t="shared" si="1"/>
        <v>0</v>
      </c>
      <c r="P14" s="321">
        <f t="shared" si="1"/>
        <v>0</v>
      </c>
    </row>
    <row r="15" spans="1:16" x14ac:dyDescent="0.2">
      <c r="A15" s="31"/>
      <c r="B15" s="277"/>
      <c r="C15" s="278"/>
      <c r="D15" s="342" t="s">
        <v>180</v>
      </c>
      <c r="E15" s="356"/>
      <c r="F15" s="285"/>
      <c r="G15" s="286"/>
      <c r="H15" s="287"/>
      <c r="I15" s="356"/>
      <c r="J15" s="357"/>
      <c r="K15" s="359"/>
      <c r="L15" s="358"/>
      <c r="M15" s="288">
        <f t="shared" si="2"/>
        <v>0</v>
      </c>
      <c r="N15" s="289">
        <f t="shared" si="1"/>
        <v>0</v>
      </c>
      <c r="O15" s="290">
        <f t="shared" si="1"/>
        <v>0</v>
      </c>
      <c r="P15" s="321">
        <f t="shared" si="1"/>
        <v>0</v>
      </c>
    </row>
    <row r="16" spans="1:16" x14ac:dyDescent="0.2">
      <c r="A16" s="31"/>
      <c r="B16" s="277"/>
      <c r="C16" s="278"/>
      <c r="D16" s="279" t="s">
        <v>178</v>
      </c>
      <c r="E16" s="284"/>
      <c r="F16" s="285"/>
      <c r="G16" s="286"/>
      <c r="H16" s="287"/>
      <c r="I16" s="284"/>
      <c r="J16" s="285"/>
      <c r="K16" s="286"/>
      <c r="L16" s="287"/>
      <c r="M16" s="288">
        <f t="shared" si="2"/>
        <v>0</v>
      </c>
      <c r="N16" s="288">
        <f t="shared" si="1"/>
        <v>0</v>
      </c>
      <c r="O16" s="288">
        <f t="shared" si="1"/>
        <v>0</v>
      </c>
      <c r="P16" s="372">
        <f t="shared" si="1"/>
        <v>0</v>
      </c>
    </row>
    <row r="17" spans="1:16" x14ac:dyDescent="0.2">
      <c r="A17" s="31"/>
      <c r="B17" s="277"/>
      <c r="C17" s="278"/>
      <c r="D17" s="279" t="s">
        <v>186</v>
      </c>
      <c r="E17" s="284"/>
      <c r="F17" s="285"/>
      <c r="G17" s="286"/>
      <c r="H17" s="287"/>
      <c r="I17" s="284"/>
      <c r="J17" s="285"/>
      <c r="K17" s="286"/>
      <c r="L17" s="287"/>
      <c r="M17" s="288">
        <f t="shared" si="2"/>
        <v>0</v>
      </c>
      <c r="N17" s="288">
        <f t="shared" si="1"/>
        <v>0</v>
      </c>
      <c r="O17" s="288">
        <f t="shared" si="1"/>
        <v>0</v>
      </c>
      <c r="P17" s="372">
        <f t="shared" si="1"/>
        <v>0</v>
      </c>
    </row>
    <row r="18" spans="1:16" x14ac:dyDescent="0.2">
      <c r="A18" s="31"/>
      <c r="B18" s="277"/>
      <c r="C18" s="278"/>
      <c r="D18" s="279" t="s">
        <v>172</v>
      </c>
      <c r="E18" s="284"/>
      <c r="F18" s="285"/>
      <c r="G18" s="286"/>
      <c r="H18" s="287"/>
      <c r="I18" s="284"/>
      <c r="J18" s="285"/>
      <c r="K18" s="286"/>
      <c r="L18" s="287"/>
      <c r="M18" s="288">
        <f t="shared" si="2"/>
        <v>0</v>
      </c>
      <c r="N18" s="289">
        <f t="shared" si="1"/>
        <v>0</v>
      </c>
      <c r="O18" s="290">
        <f t="shared" si="1"/>
        <v>0</v>
      </c>
      <c r="P18" s="321">
        <f t="shared" si="1"/>
        <v>0</v>
      </c>
    </row>
    <row r="19" spans="1:16" x14ac:dyDescent="0.2">
      <c r="A19" s="31"/>
      <c r="B19" s="277"/>
      <c r="C19" s="278"/>
      <c r="D19" s="294" t="s">
        <v>173</v>
      </c>
      <c r="E19" s="295"/>
      <c r="F19" s="296"/>
      <c r="G19" s="297"/>
      <c r="H19" s="298"/>
      <c r="I19" s="295"/>
      <c r="J19" s="296"/>
      <c r="K19" s="297"/>
      <c r="L19" s="298"/>
      <c r="M19" s="292">
        <f t="shared" si="2"/>
        <v>0</v>
      </c>
      <c r="N19" s="296"/>
      <c r="O19" s="293">
        <f>G19+K19</f>
        <v>0</v>
      </c>
      <c r="P19" s="373">
        <f>H19+L19</f>
        <v>0</v>
      </c>
    </row>
    <row r="20" spans="1:16" x14ac:dyDescent="0.2">
      <c r="A20" s="31"/>
      <c r="B20" s="277"/>
      <c r="C20" s="278"/>
      <c r="D20" s="299" t="s">
        <v>174</v>
      </c>
      <c r="E20" s="300"/>
      <c r="F20" s="301"/>
      <c r="G20" s="302"/>
      <c r="H20" s="303"/>
      <c r="I20" s="300"/>
      <c r="J20" s="301"/>
      <c r="K20" s="302"/>
      <c r="L20" s="303"/>
      <c r="M20" s="304">
        <f t="shared" si="2"/>
        <v>0</v>
      </c>
      <c r="N20" s="305">
        <f t="shared" si="1"/>
        <v>0</v>
      </c>
      <c r="O20" s="306">
        <f t="shared" si="1"/>
        <v>0</v>
      </c>
      <c r="P20" s="331">
        <f t="shared" si="1"/>
        <v>0</v>
      </c>
    </row>
    <row r="21" spans="1:16" x14ac:dyDescent="0.2">
      <c r="A21" s="31"/>
      <c r="B21" s="308"/>
      <c r="C21" s="211"/>
      <c r="D21" s="309" t="s">
        <v>181</v>
      </c>
      <c r="E21" s="348">
        <f>E13+E16+E17+E18+E19+E20</f>
        <v>0</v>
      </c>
      <c r="F21" s="349">
        <f t="shared" ref="F21:L21" si="3">F13+F16+F17+F18+F19+F20</f>
        <v>0</v>
      </c>
      <c r="G21" s="351">
        <f t="shared" si="3"/>
        <v>0</v>
      </c>
      <c r="H21" s="350">
        <f t="shared" si="3"/>
        <v>0</v>
      </c>
      <c r="I21" s="348">
        <f t="shared" si="3"/>
        <v>0</v>
      </c>
      <c r="J21" s="353">
        <f t="shared" si="3"/>
        <v>0</v>
      </c>
      <c r="K21" s="354">
        <f t="shared" si="3"/>
        <v>0</v>
      </c>
      <c r="L21" s="352">
        <f t="shared" si="3"/>
        <v>0</v>
      </c>
      <c r="M21" s="310">
        <f>M13+M16+M17+M18+M19+M20</f>
        <v>0</v>
      </c>
      <c r="N21" s="310">
        <f>N13+N16+N17+N18+N19+N20</f>
        <v>0</v>
      </c>
      <c r="O21" s="311">
        <f>O13+O16+O17+O18+O19+O20</f>
        <v>0</v>
      </c>
      <c r="P21" s="374">
        <f>P13+P16+P17+P18+P19+P20</f>
        <v>0</v>
      </c>
    </row>
    <row r="22" spans="1:16" x14ac:dyDescent="0.2">
      <c r="A22" s="31"/>
      <c r="B22" s="277">
        <v>2</v>
      </c>
      <c r="C22" s="278">
        <v>220</v>
      </c>
      <c r="D22" s="279" t="s">
        <v>177</v>
      </c>
      <c r="E22" s="343">
        <f t="shared" ref="E22:L22" si="4">E23+E24</f>
        <v>0</v>
      </c>
      <c r="F22" s="344">
        <f t="shared" si="4"/>
        <v>0</v>
      </c>
      <c r="G22" s="346">
        <f t="shared" si="4"/>
        <v>0</v>
      </c>
      <c r="H22" s="347">
        <f t="shared" si="4"/>
        <v>0</v>
      </c>
      <c r="I22" s="280">
        <f t="shared" si="4"/>
        <v>0</v>
      </c>
      <c r="J22" s="281">
        <f t="shared" si="4"/>
        <v>0</v>
      </c>
      <c r="K22" s="346">
        <f t="shared" si="4"/>
        <v>0</v>
      </c>
      <c r="L22" s="347">
        <f t="shared" si="4"/>
        <v>0</v>
      </c>
      <c r="M22" s="280">
        <f t="shared" ref="M22:P29" si="5">E22+I22</f>
        <v>0</v>
      </c>
      <c r="N22" s="281">
        <f t="shared" si="5"/>
        <v>0</v>
      </c>
      <c r="O22" s="282">
        <f t="shared" si="5"/>
        <v>0</v>
      </c>
      <c r="P22" s="316">
        <f t="shared" si="5"/>
        <v>0</v>
      </c>
    </row>
    <row r="23" spans="1:16" x14ac:dyDescent="0.2">
      <c r="A23" s="31"/>
      <c r="B23" s="277"/>
      <c r="C23" s="278"/>
      <c r="D23" s="342" t="s">
        <v>179</v>
      </c>
      <c r="E23" s="355"/>
      <c r="F23" s="357"/>
      <c r="G23" s="359"/>
      <c r="H23" s="358"/>
      <c r="I23" s="295"/>
      <c r="J23" s="345"/>
      <c r="K23" s="359"/>
      <c r="L23" s="358"/>
      <c r="M23" s="288">
        <f t="shared" si="5"/>
        <v>0</v>
      </c>
      <c r="N23" s="289">
        <f t="shared" si="5"/>
        <v>0</v>
      </c>
      <c r="O23" s="290">
        <f t="shared" si="5"/>
        <v>0</v>
      </c>
      <c r="P23" s="371">
        <f t="shared" si="5"/>
        <v>0</v>
      </c>
    </row>
    <row r="24" spans="1:16" x14ac:dyDescent="0.2">
      <c r="A24" s="31"/>
      <c r="B24" s="277"/>
      <c r="C24" s="278"/>
      <c r="D24" s="342" t="s">
        <v>180</v>
      </c>
      <c r="E24" s="356"/>
      <c r="F24" s="285"/>
      <c r="G24" s="286"/>
      <c r="H24" s="287"/>
      <c r="I24" s="356"/>
      <c r="J24" s="357"/>
      <c r="K24" s="359"/>
      <c r="L24" s="358"/>
      <c r="M24" s="288">
        <f t="shared" si="5"/>
        <v>0</v>
      </c>
      <c r="N24" s="289">
        <f t="shared" si="5"/>
        <v>0</v>
      </c>
      <c r="O24" s="290">
        <f t="shared" si="5"/>
        <v>0</v>
      </c>
      <c r="P24" s="371">
        <f t="shared" si="5"/>
        <v>0</v>
      </c>
    </row>
    <row r="25" spans="1:16" x14ac:dyDescent="0.2">
      <c r="A25" s="31"/>
      <c r="B25" s="277"/>
      <c r="C25" s="278"/>
      <c r="D25" s="279" t="s">
        <v>178</v>
      </c>
      <c r="E25" s="284"/>
      <c r="F25" s="285"/>
      <c r="G25" s="286"/>
      <c r="H25" s="287"/>
      <c r="I25" s="284"/>
      <c r="J25" s="285"/>
      <c r="K25" s="286"/>
      <c r="L25" s="287"/>
      <c r="M25" s="288">
        <f t="shared" si="5"/>
        <v>0</v>
      </c>
      <c r="N25" s="288">
        <f t="shared" ref="N25:P26" si="6">F25+J25</f>
        <v>0</v>
      </c>
      <c r="O25" s="288">
        <f t="shared" si="6"/>
        <v>0</v>
      </c>
      <c r="P25" s="372">
        <f t="shared" si="6"/>
        <v>0</v>
      </c>
    </row>
    <row r="26" spans="1:16" x14ac:dyDescent="0.2">
      <c r="A26" s="31"/>
      <c r="B26" s="277"/>
      <c r="C26" s="278"/>
      <c r="D26" s="279" t="s">
        <v>186</v>
      </c>
      <c r="E26" s="284"/>
      <c r="F26" s="285"/>
      <c r="G26" s="286"/>
      <c r="H26" s="287"/>
      <c r="I26" s="284"/>
      <c r="J26" s="285"/>
      <c r="K26" s="286"/>
      <c r="L26" s="287"/>
      <c r="M26" s="288">
        <f t="shared" si="5"/>
        <v>0</v>
      </c>
      <c r="N26" s="288">
        <f t="shared" si="6"/>
        <v>0</v>
      </c>
      <c r="O26" s="288">
        <f t="shared" si="6"/>
        <v>0</v>
      </c>
      <c r="P26" s="372">
        <f t="shared" si="6"/>
        <v>0</v>
      </c>
    </row>
    <row r="27" spans="1:16" x14ac:dyDescent="0.2">
      <c r="A27" s="31"/>
      <c r="B27" s="277"/>
      <c r="C27" s="278"/>
      <c r="D27" s="279" t="s">
        <v>172</v>
      </c>
      <c r="E27" s="284"/>
      <c r="F27" s="285"/>
      <c r="G27" s="286"/>
      <c r="H27" s="287"/>
      <c r="I27" s="284"/>
      <c r="J27" s="285"/>
      <c r="K27" s="286"/>
      <c r="L27" s="287"/>
      <c r="M27" s="288">
        <f t="shared" si="5"/>
        <v>0</v>
      </c>
      <c r="N27" s="289">
        <f t="shared" si="5"/>
        <v>0</v>
      </c>
      <c r="O27" s="290">
        <f t="shared" si="5"/>
        <v>0</v>
      </c>
      <c r="P27" s="321">
        <f t="shared" si="5"/>
        <v>0</v>
      </c>
    </row>
    <row r="28" spans="1:16" x14ac:dyDescent="0.2">
      <c r="A28" s="31"/>
      <c r="B28" s="277"/>
      <c r="C28" s="278"/>
      <c r="D28" s="294" t="s">
        <v>173</v>
      </c>
      <c r="E28" s="295"/>
      <c r="F28" s="296"/>
      <c r="G28" s="297"/>
      <c r="H28" s="298"/>
      <c r="I28" s="295"/>
      <c r="J28" s="296"/>
      <c r="K28" s="297"/>
      <c r="L28" s="298"/>
      <c r="M28" s="292">
        <f t="shared" si="5"/>
        <v>0</v>
      </c>
      <c r="N28" s="296"/>
      <c r="O28" s="293">
        <f t="shared" si="5"/>
        <v>0</v>
      </c>
      <c r="P28" s="373">
        <f t="shared" si="5"/>
        <v>0</v>
      </c>
    </row>
    <row r="29" spans="1:16" x14ac:dyDescent="0.2">
      <c r="A29" s="31"/>
      <c r="B29" s="277"/>
      <c r="C29" s="278"/>
      <c r="D29" s="299" t="s">
        <v>174</v>
      </c>
      <c r="E29" s="300"/>
      <c r="F29" s="301"/>
      <c r="G29" s="302"/>
      <c r="H29" s="303"/>
      <c r="I29" s="300"/>
      <c r="J29" s="301"/>
      <c r="K29" s="302"/>
      <c r="L29" s="303"/>
      <c r="M29" s="304">
        <f t="shared" si="5"/>
        <v>0</v>
      </c>
      <c r="N29" s="305">
        <f t="shared" si="5"/>
        <v>0</v>
      </c>
      <c r="O29" s="306">
        <f t="shared" si="5"/>
        <v>0</v>
      </c>
      <c r="P29" s="331">
        <f t="shared" si="5"/>
        <v>0</v>
      </c>
    </row>
    <row r="30" spans="1:16" x14ac:dyDescent="0.2">
      <c r="A30" s="31"/>
      <c r="B30" s="308"/>
      <c r="C30" s="211"/>
      <c r="D30" s="309" t="s">
        <v>182</v>
      </c>
      <c r="E30" s="348">
        <f t="shared" ref="E30:P30" si="7">E22+E25+E26+E27+E28+E29</f>
        <v>0</v>
      </c>
      <c r="F30" s="349">
        <f t="shared" si="7"/>
        <v>0</v>
      </c>
      <c r="G30" s="351">
        <f t="shared" si="7"/>
        <v>0</v>
      </c>
      <c r="H30" s="350">
        <f t="shared" si="7"/>
        <v>0</v>
      </c>
      <c r="I30" s="348">
        <f t="shared" si="7"/>
        <v>0</v>
      </c>
      <c r="J30" s="353">
        <f t="shared" si="7"/>
        <v>0</v>
      </c>
      <c r="K30" s="354">
        <f t="shared" si="7"/>
        <v>0</v>
      </c>
      <c r="L30" s="352">
        <f t="shared" si="7"/>
        <v>0</v>
      </c>
      <c r="M30" s="310">
        <f t="shared" si="7"/>
        <v>0</v>
      </c>
      <c r="N30" s="310">
        <f t="shared" si="7"/>
        <v>0</v>
      </c>
      <c r="O30" s="311">
        <f t="shared" si="7"/>
        <v>0</v>
      </c>
      <c r="P30" s="374">
        <f t="shared" si="7"/>
        <v>0</v>
      </c>
    </row>
    <row r="31" spans="1:16" x14ac:dyDescent="0.2">
      <c r="A31" s="31"/>
      <c r="B31" s="277">
        <v>3</v>
      </c>
      <c r="C31" s="278">
        <v>110</v>
      </c>
      <c r="D31" s="279" t="s">
        <v>177</v>
      </c>
      <c r="E31" s="343">
        <f t="shared" ref="E31:L31" si="8">E32+E33</f>
        <v>0</v>
      </c>
      <c r="F31" s="344">
        <f t="shared" si="8"/>
        <v>0</v>
      </c>
      <c r="G31" s="346">
        <f t="shared" si="8"/>
        <v>0</v>
      </c>
      <c r="H31" s="347">
        <f t="shared" si="8"/>
        <v>0</v>
      </c>
      <c r="I31" s="280">
        <f t="shared" si="8"/>
        <v>0</v>
      </c>
      <c r="J31" s="281">
        <f t="shared" si="8"/>
        <v>0</v>
      </c>
      <c r="K31" s="346">
        <f t="shared" si="8"/>
        <v>0</v>
      </c>
      <c r="L31" s="347">
        <f t="shared" si="8"/>
        <v>0</v>
      </c>
      <c r="M31" s="280">
        <f t="shared" ref="M31:P38" si="9">E31+I31</f>
        <v>0</v>
      </c>
      <c r="N31" s="281">
        <f t="shared" si="9"/>
        <v>0</v>
      </c>
      <c r="O31" s="282">
        <f t="shared" si="9"/>
        <v>0</v>
      </c>
      <c r="P31" s="316">
        <f t="shared" si="9"/>
        <v>0</v>
      </c>
    </row>
    <row r="32" spans="1:16" x14ac:dyDescent="0.2">
      <c r="A32" s="31"/>
      <c r="B32" s="277"/>
      <c r="C32" s="278"/>
      <c r="D32" s="342" t="s">
        <v>179</v>
      </c>
      <c r="E32" s="355"/>
      <c r="F32" s="357"/>
      <c r="G32" s="359"/>
      <c r="H32" s="358"/>
      <c r="I32" s="295"/>
      <c r="J32" s="345"/>
      <c r="K32" s="359"/>
      <c r="L32" s="358"/>
      <c r="M32" s="288">
        <f t="shared" si="9"/>
        <v>0</v>
      </c>
      <c r="N32" s="289">
        <f t="shared" si="9"/>
        <v>0</v>
      </c>
      <c r="O32" s="290">
        <f t="shared" si="9"/>
        <v>0</v>
      </c>
      <c r="P32" s="321">
        <f t="shared" si="9"/>
        <v>0</v>
      </c>
    </row>
    <row r="33" spans="1:16" x14ac:dyDescent="0.2">
      <c r="A33" s="31"/>
      <c r="B33" s="277"/>
      <c r="C33" s="278"/>
      <c r="D33" s="342" t="s">
        <v>180</v>
      </c>
      <c r="E33" s="356"/>
      <c r="F33" s="285"/>
      <c r="G33" s="286"/>
      <c r="H33" s="287"/>
      <c r="I33" s="356"/>
      <c r="J33" s="357"/>
      <c r="K33" s="359"/>
      <c r="L33" s="358"/>
      <c r="M33" s="288">
        <f t="shared" si="9"/>
        <v>0</v>
      </c>
      <c r="N33" s="289">
        <f t="shared" si="9"/>
        <v>0</v>
      </c>
      <c r="O33" s="290">
        <f t="shared" si="9"/>
        <v>0</v>
      </c>
      <c r="P33" s="321">
        <f t="shared" si="9"/>
        <v>0</v>
      </c>
    </row>
    <row r="34" spans="1:16" x14ac:dyDescent="0.2">
      <c r="A34" s="31"/>
      <c r="B34" s="277"/>
      <c r="C34" s="278"/>
      <c r="D34" s="279" t="s">
        <v>178</v>
      </c>
      <c r="E34" s="284"/>
      <c r="F34" s="285"/>
      <c r="G34" s="286"/>
      <c r="H34" s="287"/>
      <c r="I34" s="284"/>
      <c r="J34" s="285"/>
      <c r="K34" s="286"/>
      <c r="L34" s="287"/>
      <c r="M34" s="288">
        <f t="shared" si="9"/>
        <v>0</v>
      </c>
      <c r="N34" s="289">
        <f t="shared" si="9"/>
        <v>0</v>
      </c>
      <c r="O34" s="290">
        <f t="shared" si="9"/>
        <v>0</v>
      </c>
      <c r="P34" s="321">
        <f t="shared" si="9"/>
        <v>0</v>
      </c>
    </row>
    <row r="35" spans="1:16" x14ac:dyDescent="0.2">
      <c r="A35" s="31"/>
      <c r="B35" s="277"/>
      <c r="C35" s="278"/>
      <c r="D35" s="279" t="s">
        <v>186</v>
      </c>
      <c r="E35" s="284"/>
      <c r="F35" s="285"/>
      <c r="G35" s="286"/>
      <c r="H35" s="287"/>
      <c r="I35" s="284"/>
      <c r="J35" s="285"/>
      <c r="K35" s="286"/>
      <c r="L35" s="287"/>
      <c r="M35" s="366">
        <f t="shared" si="9"/>
        <v>0</v>
      </c>
      <c r="N35" s="367">
        <f>F35+J35</f>
        <v>0</v>
      </c>
      <c r="O35" s="368">
        <f>G35+K35</f>
        <v>0</v>
      </c>
      <c r="P35" s="375">
        <f>H35+L35</f>
        <v>0</v>
      </c>
    </row>
    <row r="36" spans="1:16" x14ac:dyDescent="0.2">
      <c r="A36" s="31"/>
      <c r="B36" s="277"/>
      <c r="C36" s="278"/>
      <c r="D36" s="279" t="s">
        <v>172</v>
      </c>
      <c r="E36" s="284"/>
      <c r="F36" s="285"/>
      <c r="G36" s="286"/>
      <c r="H36" s="287"/>
      <c r="I36" s="284"/>
      <c r="J36" s="285"/>
      <c r="K36" s="286"/>
      <c r="L36" s="287"/>
      <c r="M36" s="288">
        <f t="shared" si="9"/>
        <v>0</v>
      </c>
      <c r="N36" s="289">
        <f t="shared" si="9"/>
        <v>0</v>
      </c>
      <c r="O36" s="290">
        <f t="shared" si="9"/>
        <v>0</v>
      </c>
      <c r="P36" s="321">
        <f t="shared" si="9"/>
        <v>0</v>
      </c>
    </row>
    <row r="37" spans="1:16" x14ac:dyDescent="0.2">
      <c r="A37" s="31"/>
      <c r="B37" s="277"/>
      <c r="C37" s="278"/>
      <c r="D37" s="294" t="s">
        <v>173</v>
      </c>
      <c r="E37" s="295"/>
      <c r="F37" s="296"/>
      <c r="G37" s="297"/>
      <c r="H37" s="298"/>
      <c r="I37" s="295"/>
      <c r="J37" s="296"/>
      <c r="K37" s="297"/>
      <c r="L37" s="298"/>
      <c r="M37" s="292">
        <f t="shared" si="9"/>
        <v>0</v>
      </c>
      <c r="N37" s="296"/>
      <c r="O37" s="369">
        <f t="shared" si="9"/>
        <v>0</v>
      </c>
      <c r="P37" s="373">
        <f t="shared" si="9"/>
        <v>0</v>
      </c>
    </row>
    <row r="38" spans="1:16" x14ac:dyDescent="0.2">
      <c r="A38" s="31"/>
      <c r="B38" s="277"/>
      <c r="C38" s="278"/>
      <c r="D38" s="299" t="s">
        <v>174</v>
      </c>
      <c r="E38" s="300"/>
      <c r="F38" s="301"/>
      <c r="G38" s="302"/>
      <c r="H38" s="303"/>
      <c r="I38" s="300"/>
      <c r="J38" s="301"/>
      <c r="K38" s="302"/>
      <c r="L38" s="303"/>
      <c r="M38" s="304">
        <f t="shared" si="9"/>
        <v>0</v>
      </c>
      <c r="N38" s="305">
        <f t="shared" si="9"/>
        <v>0</v>
      </c>
      <c r="O38" s="306">
        <f t="shared" si="9"/>
        <v>0</v>
      </c>
      <c r="P38" s="331">
        <f t="shared" si="9"/>
        <v>0</v>
      </c>
    </row>
    <row r="39" spans="1:16" x14ac:dyDescent="0.2">
      <c r="A39" s="31"/>
      <c r="B39" s="308"/>
      <c r="C39" s="211"/>
      <c r="D39" s="309" t="s">
        <v>175</v>
      </c>
      <c r="E39" s="348">
        <f t="shared" ref="E39:P39" si="10">E31+E34+E35+E36+E37+E38</f>
        <v>0</v>
      </c>
      <c r="F39" s="349">
        <f t="shared" si="10"/>
        <v>0</v>
      </c>
      <c r="G39" s="351">
        <f t="shared" si="10"/>
        <v>0</v>
      </c>
      <c r="H39" s="350">
        <f t="shared" si="10"/>
        <v>0</v>
      </c>
      <c r="I39" s="348">
        <f t="shared" si="10"/>
        <v>0</v>
      </c>
      <c r="J39" s="353">
        <f t="shared" si="10"/>
        <v>0</v>
      </c>
      <c r="K39" s="354">
        <f t="shared" si="10"/>
        <v>0</v>
      </c>
      <c r="L39" s="352">
        <f t="shared" si="10"/>
        <v>0</v>
      </c>
      <c r="M39" s="348">
        <f t="shared" si="10"/>
        <v>0</v>
      </c>
      <c r="N39" s="349">
        <f t="shared" si="10"/>
        <v>0</v>
      </c>
      <c r="O39" s="354">
        <f t="shared" si="10"/>
        <v>0</v>
      </c>
      <c r="P39" s="376">
        <f t="shared" si="10"/>
        <v>0</v>
      </c>
    </row>
    <row r="40" spans="1:16" x14ac:dyDescent="0.2">
      <c r="A40" s="31"/>
      <c r="B40" s="277">
        <v>4</v>
      </c>
      <c r="C40" s="278" t="s">
        <v>176</v>
      </c>
      <c r="D40" s="279" t="s">
        <v>177</v>
      </c>
      <c r="E40" s="312">
        <f t="shared" ref="E40:P40" si="11">E13+E22+E31</f>
        <v>0</v>
      </c>
      <c r="F40" s="313">
        <f t="shared" si="11"/>
        <v>0</v>
      </c>
      <c r="G40" s="282">
        <f t="shared" si="11"/>
        <v>0</v>
      </c>
      <c r="H40" s="283">
        <f t="shared" si="11"/>
        <v>0</v>
      </c>
      <c r="I40" s="312">
        <f t="shared" si="11"/>
        <v>0</v>
      </c>
      <c r="J40" s="314">
        <f t="shared" si="11"/>
        <v>0</v>
      </c>
      <c r="K40" s="315">
        <f t="shared" si="11"/>
        <v>0</v>
      </c>
      <c r="L40" s="282">
        <f t="shared" si="11"/>
        <v>0</v>
      </c>
      <c r="M40" s="312">
        <f t="shared" si="11"/>
        <v>0</v>
      </c>
      <c r="N40" s="313">
        <f t="shared" si="11"/>
        <v>0</v>
      </c>
      <c r="O40" s="282">
        <f t="shared" si="11"/>
        <v>0</v>
      </c>
      <c r="P40" s="316">
        <f t="shared" si="11"/>
        <v>0</v>
      </c>
    </row>
    <row r="41" spans="1:16" x14ac:dyDescent="0.2">
      <c r="A41" s="31"/>
      <c r="B41" s="277"/>
      <c r="C41" s="278"/>
      <c r="D41" s="342" t="s">
        <v>179</v>
      </c>
      <c r="E41" s="317">
        <f t="shared" ref="E41:P41" si="12">E14+E23+E32</f>
        <v>0</v>
      </c>
      <c r="F41" s="318">
        <f t="shared" si="12"/>
        <v>0</v>
      </c>
      <c r="G41" s="290">
        <f t="shared" si="12"/>
        <v>0</v>
      </c>
      <c r="H41" s="291">
        <f t="shared" si="12"/>
        <v>0</v>
      </c>
      <c r="I41" s="317">
        <f t="shared" si="12"/>
        <v>0</v>
      </c>
      <c r="J41" s="319">
        <f t="shared" si="12"/>
        <v>0</v>
      </c>
      <c r="K41" s="320">
        <f t="shared" si="12"/>
        <v>0</v>
      </c>
      <c r="L41" s="290">
        <f t="shared" si="12"/>
        <v>0</v>
      </c>
      <c r="M41" s="317">
        <f t="shared" si="12"/>
        <v>0</v>
      </c>
      <c r="N41" s="318">
        <f t="shared" si="12"/>
        <v>0</v>
      </c>
      <c r="O41" s="290">
        <f t="shared" si="12"/>
        <v>0</v>
      </c>
      <c r="P41" s="321">
        <f t="shared" si="12"/>
        <v>0</v>
      </c>
    </row>
    <row r="42" spans="1:16" x14ac:dyDescent="0.2">
      <c r="A42" s="31"/>
      <c r="B42" s="277"/>
      <c r="C42" s="278"/>
      <c r="D42" s="342" t="s">
        <v>180</v>
      </c>
      <c r="E42" s="317">
        <f t="shared" ref="E42:P42" si="13">E15+E24+E33</f>
        <v>0</v>
      </c>
      <c r="F42" s="318">
        <f t="shared" si="13"/>
        <v>0</v>
      </c>
      <c r="G42" s="290">
        <f t="shared" si="13"/>
        <v>0</v>
      </c>
      <c r="H42" s="291">
        <f t="shared" si="13"/>
        <v>0</v>
      </c>
      <c r="I42" s="317">
        <f t="shared" si="13"/>
        <v>0</v>
      </c>
      <c r="J42" s="319">
        <f t="shared" si="13"/>
        <v>0</v>
      </c>
      <c r="K42" s="320">
        <f t="shared" si="13"/>
        <v>0</v>
      </c>
      <c r="L42" s="290">
        <f t="shared" si="13"/>
        <v>0</v>
      </c>
      <c r="M42" s="317">
        <f t="shared" si="13"/>
        <v>0</v>
      </c>
      <c r="N42" s="318">
        <f t="shared" si="13"/>
        <v>0</v>
      </c>
      <c r="O42" s="290">
        <f t="shared" si="13"/>
        <v>0</v>
      </c>
      <c r="P42" s="321">
        <f t="shared" si="13"/>
        <v>0</v>
      </c>
    </row>
    <row r="43" spans="1:16" x14ac:dyDescent="0.2">
      <c r="A43" s="31"/>
      <c r="B43" s="277"/>
      <c r="C43" s="278"/>
      <c r="D43" s="279" t="s">
        <v>178</v>
      </c>
      <c r="E43" s="363">
        <f>E16+E25+E34</f>
        <v>0</v>
      </c>
      <c r="F43" s="362">
        <f t="shared" ref="F43:L43" si="14">F16+F25+F34</f>
        <v>0</v>
      </c>
      <c r="G43" s="364">
        <f t="shared" si="14"/>
        <v>0</v>
      </c>
      <c r="H43" s="319">
        <f t="shared" si="14"/>
        <v>0</v>
      </c>
      <c r="I43" s="363">
        <f t="shared" si="14"/>
        <v>0</v>
      </c>
      <c r="J43" s="362">
        <f t="shared" si="14"/>
        <v>0</v>
      </c>
      <c r="K43" s="365">
        <f t="shared" si="14"/>
        <v>0</v>
      </c>
      <c r="L43" s="361">
        <f t="shared" si="14"/>
        <v>0</v>
      </c>
      <c r="M43" s="317">
        <f t="shared" ref="M43:P44" si="15">M16+M25+M34</f>
        <v>0</v>
      </c>
      <c r="N43" s="318">
        <f t="shared" si="15"/>
        <v>0</v>
      </c>
      <c r="O43" s="290">
        <f t="shared" si="15"/>
        <v>0</v>
      </c>
      <c r="P43" s="321">
        <f t="shared" si="15"/>
        <v>0</v>
      </c>
    </row>
    <row r="44" spans="1:16" x14ac:dyDescent="0.2">
      <c r="A44" s="31"/>
      <c r="B44" s="277"/>
      <c r="C44" s="278"/>
      <c r="D44" s="279" t="s">
        <v>186</v>
      </c>
      <c r="E44" s="360">
        <f>E17+E26+E35</f>
        <v>0</v>
      </c>
      <c r="F44" s="364">
        <f t="shared" ref="F44:L44" si="16">F17+F26+F35</f>
        <v>0</v>
      </c>
      <c r="G44" s="362">
        <f t="shared" si="16"/>
        <v>0</v>
      </c>
      <c r="H44" s="361">
        <f t="shared" si="16"/>
        <v>0</v>
      </c>
      <c r="I44" s="363">
        <f t="shared" si="16"/>
        <v>0</v>
      </c>
      <c r="J44" s="362">
        <f t="shared" si="16"/>
        <v>0</v>
      </c>
      <c r="K44" s="365">
        <f t="shared" si="16"/>
        <v>0</v>
      </c>
      <c r="L44" s="361">
        <f t="shared" si="16"/>
        <v>0</v>
      </c>
      <c r="M44" s="317">
        <f t="shared" si="15"/>
        <v>0</v>
      </c>
      <c r="N44" s="318">
        <f t="shared" si="15"/>
        <v>0</v>
      </c>
      <c r="O44" s="290">
        <f t="shared" si="15"/>
        <v>0</v>
      </c>
      <c r="P44" s="321">
        <f t="shared" si="15"/>
        <v>0</v>
      </c>
    </row>
    <row r="45" spans="1:16" x14ac:dyDescent="0.2">
      <c r="A45" s="31"/>
      <c r="B45" s="277"/>
      <c r="C45" s="278"/>
      <c r="D45" s="279" t="s">
        <v>172</v>
      </c>
      <c r="E45" s="317">
        <f t="shared" ref="E45:P45" si="17">E18+E27+E36</f>
        <v>0</v>
      </c>
      <c r="F45" s="318">
        <f t="shared" si="17"/>
        <v>0</v>
      </c>
      <c r="G45" s="290">
        <f t="shared" si="17"/>
        <v>0</v>
      </c>
      <c r="H45" s="291">
        <f t="shared" si="17"/>
        <v>0</v>
      </c>
      <c r="I45" s="317">
        <f t="shared" si="17"/>
        <v>0</v>
      </c>
      <c r="J45" s="319">
        <f t="shared" si="17"/>
        <v>0</v>
      </c>
      <c r="K45" s="320">
        <f t="shared" si="17"/>
        <v>0</v>
      </c>
      <c r="L45" s="290">
        <f t="shared" si="17"/>
        <v>0</v>
      </c>
      <c r="M45" s="317">
        <f t="shared" si="17"/>
        <v>0</v>
      </c>
      <c r="N45" s="318">
        <f t="shared" si="17"/>
        <v>0</v>
      </c>
      <c r="O45" s="290">
        <f t="shared" si="17"/>
        <v>0</v>
      </c>
      <c r="P45" s="321">
        <f t="shared" si="17"/>
        <v>0</v>
      </c>
    </row>
    <row r="46" spans="1:16" x14ac:dyDescent="0.2">
      <c r="A46" s="31"/>
      <c r="B46" s="277"/>
      <c r="C46" s="278"/>
      <c r="D46" s="294" t="s">
        <v>173</v>
      </c>
      <c r="E46" s="322">
        <f>E19+E28+E37</f>
        <v>0</v>
      </c>
      <c r="F46" s="296"/>
      <c r="G46" s="323">
        <f t="shared" ref="G46:I47" si="18">G19+G28+G37</f>
        <v>0</v>
      </c>
      <c r="H46" s="324">
        <f t="shared" si="18"/>
        <v>0</v>
      </c>
      <c r="I46" s="322">
        <f t="shared" si="18"/>
        <v>0</v>
      </c>
      <c r="J46" s="296"/>
      <c r="K46" s="325">
        <f t="shared" ref="K46:M47" si="19">K19+K28+K37</f>
        <v>0</v>
      </c>
      <c r="L46" s="323">
        <f t="shared" si="19"/>
        <v>0</v>
      </c>
      <c r="M46" s="322">
        <f t="shared" si="19"/>
        <v>0</v>
      </c>
      <c r="N46" s="296"/>
      <c r="O46" s="323">
        <f>O19+O28+O37</f>
        <v>0</v>
      </c>
      <c r="P46" s="326">
        <f>P19+P28+P37</f>
        <v>0</v>
      </c>
    </row>
    <row r="47" spans="1:16" x14ac:dyDescent="0.2">
      <c r="A47" s="31"/>
      <c r="B47" s="277"/>
      <c r="C47" s="278"/>
      <c r="D47" s="299" t="s">
        <v>174</v>
      </c>
      <c r="E47" s="327">
        <f>E20+E29+E38</f>
        <v>0</v>
      </c>
      <c r="F47" s="328">
        <f>F20+F29+F38</f>
        <v>0</v>
      </c>
      <c r="G47" s="306">
        <f t="shared" si="18"/>
        <v>0</v>
      </c>
      <c r="H47" s="307">
        <f t="shared" si="18"/>
        <v>0</v>
      </c>
      <c r="I47" s="327">
        <f t="shared" si="18"/>
        <v>0</v>
      </c>
      <c r="J47" s="329">
        <f>J20+J29+J38</f>
        <v>0</v>
      </c>
      <c r="K47" s="330">
        <f t="shared" si="19"/>
        <v>0</v>
      </c>
      <c r="L47" s="306">
        <f t="shared" si="19"/>
        <v>0</v>
      </c>
      <c r="M47" s="327">
        <f t="shared" si="19"/>
        <v>0</v>
      </c>
      <c r="N47" s="328">
        <f>N20+N29+N38</f>
        <v>0</v>
      </c>
      <c r="O47" s="306">
        <f>O20+O29+O38</f>
        <v>0</v>
      </c>
      <c r="P47" s="331">
        <f>P20+P29+P38</f>
        <v>0</v>
      </c>
    </row>
    <row r="48" spans="1:16" ht="13.5" thickBot="1" x14ac:dyDescent="0.25">
      <c r="A48" s="31"/>
      <c r="B48" s="332"/>
      <c r="C48" s="333"/>
      <c r="D48" s="334" t="s">
        <v>8</v>
      </c>
      <c r="E48" s="335">
        <f>SUM(E43:E47)+E40</f>
        <v>0</v>
      </c>
      <c r="F48" s="336">
        <f t="shared" ref="F48:O48" si="20">SUM(F43:F47)+F40</f>
        <v>0</v>
      </c>
      <c r="G48" s="337">
        <f t="shared" si="20"/>
        <v>0</v>
      </c>
      <c r="H48" s="338">
        <f>SUM(H43:H47)+H40</f>
        <v>0</v>
      </c>
      <c r="I48" s="335">
        <f>SUM(I43:I47)+I40</f>
        <v>0</v>
      </c>
      <c r="J48" s="339">
        <f t="shared" si="20"/>
        <v>0</v>
      </c>
      <c r="K48" s="340">
        <f t="shared" si="20"/>
        <v>0</v>
      </c>
      <c r="L48" s="337">
        <f t="shared" si="20"/>
        <v>0</v>
      </c>
      <c r="M48" s="335">
        <f t="shared" si="20"/>
        <v>0</v>
      </c>
      <c r="N48" s="336">
        <f t="shared" si="20"/>
        <v>0</v>
      </c>
      <c r="O48" s="337">
        <f t="shared" si="20"/>
        <v>0</v>
      </c>
      <c r="P48" s="341">
        <f>SUM(P43:P47)+P40</f>
        <v>0</v>
      </c>
    </row>
    <row r="49" spans="1:13" ht="9" customHeight="1" thickTop="1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</row>
  </sheetData>
  <mergeCells count="8">
    <mergeCell ref="B7:P7"/>
    <mergeCell ref="B8:F8"/>
    <mergeCell ref="B10:B11"/>
    <mergeCell ref="C10:C11"/>
    <mergeCell ref="D10:D11"/>
    <mergeCell ref="E10:H10"/>
    <mergeCell ref="I10:L10"/>
    <mergeCell ref="M10:P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D3E73-DE35-4C6F-91BC-000471647662}">
  <dimension ref="A1:H24"/>
  <sheetViews>
    <sheetView zoomScaleNormal="100" workbookViewId="0"/>
  </sheetViews>
  <sheetFormatPr defaultRowHeight="12.75" x14ac:dyDescent="0.2"/>
  <cols>
    <col min="1" max="1" width="2.140625" style="31" customWidth="1"/>
    <col min="2" max="2" width="7.42578125" style="31" customWidth="1"/>
    <col min="3" max="3" width="61.28515625" style="31" customWidth="1"/>
    <col min="4" max="8" width="14.7109375" style="31" customWidth="1"/>
    <col min="9" max="16384" width="9.140625" style="31"/>
  </cols>
  <sheetData>
    <row r="1" spans="1:8" ht="12.75" customHeight="1" x14ac:dyDescent="0.2">
      <c r="A1" s="11" t="s">
        <v>56</v>
      </c>
      <c r="B1" s="12"/>
      <c r="C1" s="11"/>
      <c r="D1" s="49"/>
      <c r="E1" s="49"/>
      <c r="F1" s="49"/>
    </row>
    <row r="2" spans="1:8" ht="12.75" customHeight="1" x14ac:dyDescent="0.2">
      <c r="A2" s="11"/>
      <c r="B2" s="12"/>
      <c r="C2" s="11"/>
      <c r="D2" s="49"/>
      <c r="E2" s="49"/>
      <c r="F2" s="49"/>
    </row>
    <row r="3" spans="1:8" ht="12.75" customHeight="1" x14ac:dyDescent="0.2">
      <c r="A3" s="16"/>
      <c r="B3" s="13" t="str">
        <f>CONCATENATE(Poc.strana!A22," ",Poc.strana!C22)</f>
        <v xml:space="preserve">Назив енергетског субјекта: </v>
      </c>
      <c r="C3" s="16"/>
      <c r="D3" s="49"/>
      <c r="E3" s="49"/>
      <c r="F3" s="49"/>
    </row>
    <row r="4" spans="1:8" ht="12.75" customHeight="1" x14ac:dyDescent="0.2">
      <c r="A4" s="16"/>
      <c r="B4" s="13" t="str">
        <f>CONCATENATE(Poc.strana!A35," ",Poc.strana!C35)</f>
        <v xml:space="preserve">Датум обраде: </v>
      </c>
      <c r="C4" s="16"/>
      <c r="D4" s="49"/>
      <c r="E4" s="49"/>
      <c r="F4" s="49"/>
    </row>
    <row r="5" spans="1:8" s="18" customFormat="1" ht="12.75" customHeight="1" x14ac:dyDescent="0.2">
      <c r="B5" s="50"/>
      <c r="C5" s="51"/>
      <c r="D5" s="51"/>
      <c r="E5" s="51"/>
    </row>
    <row r="6" spans="1:8" s="18" customFormat="1" ht="12.75" customHeight="1" x14ac:dyDescent="0.2">
      <c r="A6" s="52"/>
      <c r="B6" s="50"/>
      <c r="C6" s="51"/>
      <c r="D6" s="51"/>
      <c r="E6" s="51"/>
    </row>
    <row r="7" spans="1:8" s="18" customFormat="1" ht="12.75" customHeight="1" x14ac:dyDescent="0.2">
      <c r="A7" s="52"/>
      <c r="B7" s="429" t="str">
        <f>CONCATENATE("Табела ЕТ-3-3. БРОЈ МЕСТА ИСПОРУКЕ - СТАЊЕ НА КРАЈУ "," ",Poc.strana!C25,". ГОДИНЕ")</f>
        <v>Табела ЕТ-3-3. БРОЈ МЕСТА ИСПОРУКЕ - СТАЊЕ НА КРАЈУ  2025. ГОДИНЕ</v>
      </c>
      <c r="C7" s="429"/>
      <c r="D7" s="429"/>
      <c r="E7" s="429"/>
      <c r="F7" s="429"/>
    </row>
    <row r="8" spans="1:8" s="18" customFormat="1" ht="12.75" customHeight="1" x14ac:dyDescent="0.2">
      <c r="A8" s="52"/>
      <c r="B8" s="15"/>
      <c r="C8" s="15"/>
      <c r="D8" s="15"/>
      <c r="E8" s="15"/>
      <c r="F8" s="15"/>
    </row>
    <row r="9" spans="1:8" ht="12.75" customHeight="1" thickBot="1" x14ac:dyDescent="0.25">
      <c r="A9" s="49"/>
      <c r="B9" s="49"/>
      <c r="C9" s="49"/>
      <c r="D9" s="49"/>
      <c r="E9" s="49"/>
      <c r="F9" s="49"/>
    </row>
    <row r="10" spans="1:8" ht="20.100000000000001" customHeight="1" thickTop="1" x14ac:dyDescent="0.2">
      <c r="B10" s="487"/>
      <c r="C10" s="489" t="s">
        <v>37</v>
      </c>
      <c r="D10" s="491" t="s">
        <v>38</v>
      </c>
      <c r="E10" s="492"/>
      <c r="F10" s="493"/>
      <c r="G10" s="482" t="s">
        <v>158</v>
      </c>
      <c r="H10" s="483" t="s">
        <v>159</v>
      </c>
    </row>
    <row r="11" spans="1:8" ht="20.100000000000001" customHeight="1" x14ac:dyDescent="0.2">
      <c r="B11" s="488"/>
      <c r="C11" s="490"/>
      <c r="D11" s="40" t="s">
        <v>39</v>
      </c>
      <c r="E11" s="40" t="s">
        <v>82</v>
      </c>
      <c r="F11" s="21" t="s">
        <v>147</v>
      </c>
      <c r="G11" s="433"/>
      <c r="H11" s="423"/>
    </row>
    <row r="12" spans="1:8" ht="20.100000000000001" customHeight="1" x14ac:dyDescent="0.2">
      <c r="B12" s="41">
        <v>1</v>
      </c>
      <c r="C12" s="42" t="s">
        <v>14</v>
      </c>
      <c r="D12" s="484"/>
      <c r="E12" s="242">
        <f>+SUM(E13:E17)</f>
        <v>0</v>
      </c>
      <c r="F12" s="246">
        <f>+SUM(F13:F17)</f>
        <v>0</v>
      </c>
      <c r="G12" s="246">
        <f>+SUM(G13:G17)</f>
        <v>0</v>
      </c>
      <c r="H12" s="238">
        <f>+SUM(H13:H17)</f>
        <v>0</v>
      </c>
    </row>
    <row r="13" spans="1:8" ht="20.100000000000001" customHeight="1" x14ac:dyDescent="0.2">
      <c r="B13" s="43" t="s">
        <v>40</v>
      </c>
      <c r="C13" s="181"/>
      <c r="D13" s="485"/>
      <c r="E13" s="243"/>
      <c r="F13" s="247"/>
      <c r="G13" s="247"/>
      <c r="H13" s="239"/>
    </row>
    <row r="14" spans="1:8" ht="20.100000000000001" customHeight="1" x14ac:dyDescent="0.2">
      <c r="B14" s="44" t="s">
        <v>41</v>
      </c>
      <c r="C14" s="182"/>
      <c r="D14" s="485"/>
      <c r="E14" s="244"/>
      <c r="F14" s="248"/>
      <c r="G14" s="248"/>
      <c r="H14" s="240"/>
    </row>
    <row r="15" spans="1:8" ht="20.100000000000001" customHeight="1" x14ac:dyDescent="0.2">
      <c r="B15" s="44" t="s">
        <v>42</v>
      </c>
      <c r="C15" s="182"/>
      <c r="D15" s="485"/>
      <c r="E15" s="244"/>
      <c r="F15" s="248"/>
      <c r="G15" s="248"/>
      <c r="H15" s="240"/>
    </row>
    <row r="16" spans="1:8" ht="20.100000000000001" customHeight="1" x14ac:dyDescent="0.2">
      <c r="B16" s="44" t="s">
        <v>43</v>
      </c>
      <c r="C16" s="182"/>
      <c r="D16" s="485"/>
      <c r="E16" s="244"/>
      <c r="F16" s="248"/>
      <c r="G16" s="248"/>
      <c r="H16" s="240"/>
    </row>
    <row r="17" spans="2:8" ht="20.100000000000001" customHeight="1" x14ac:dyDescent="0.2">
      <c r="B17" s="45" t="s">
        <v>44</v>
      </c>
      <c r="C17" s="183"/>
      <c r="D17" s="486"/>
      <c r="E17" s="245"/>
      <c r="F17" s="249"/>
      <c r="G17" s="249"/>
      <c r="H17" s="241"/>
    </row>
    <row r="18" spans="2:8" ht="20.100000000000001" customHeight="1" x14ac:dyDescent="0.2">
      <c r="B18" s="46">
        <v>2</v>
      </c>
      <c r="C18" s="42" t="s">
        <v>188</v>
      </c>
      <c r="D18" s="186"/>
      <c r="E18" s="186"/>
      <c r="F18" s="250"/>
      <c r="G18" s="251"/>
      <c r="H18" s="184"/>
    </row>
    <row r="19" spans="2:8" ht="20.100000000000001" customHeight="1" x14ac:dyDescent="0.2">
      <c r="B19" s="46" t="s">
        <v>35</v>
      </c>
      <c r="C19" s="42" t="s">
        <v>148</v>
      </c>
      <c r="D19" s="198"/>
      <c r="E19" s="186"/>
      <c r="F19" s="250"/>
      <c r="G19" s="251"/>
      <c r="H19" s="184"/>
    </row>
    <row r="20" spans="2:8" ht="20.100000000000001" customHeight="1" x14ac:dyDescent="0.2">
      <c r="B20" s="46" t="s">
        <v>36</v>
      </c>
      <c r="C20" s="42" t="s">
        <v>149</v>
      </c>
      <c r="D20" s="187"/>
      <c r="E20" s="187"/>
      <c r="F20" s="250"/>
      <c r="G20" s="252"/>
      <c r="H20" s="184"/>
    </row>
    <row r="21" spans="2:8" ht="27.75" customHeight="1" x14ac:dyDescent="0.2">
      <c r="B21" s="46" t="s">
        <v>47</v>
      </c>
      <c r="C21" s="47" t="s">
        <v>189</v>
      </c>
      <c r="D21" s="187"/>
      <c r="E21" s="187"/>
      <c r="F21" s="250"/>
      <c r="G21" s="253"/>
      <c r="H21" s="184"/>
    </row>
    <row r="22" spans="2:8" ht="19.5" customHeight="1" x14ac:dyDescent="0.2">
      <c r="B22" s="370" t="s">
        <v>88</v>
      </c>
      <c r="C22" s="47" t="s">
        <v>136</v>
      </c>
      <c r="D22" s="187"/>
      <c r="E22" s="187"/>
      <c r="F22" s="254"/>
      <c r="G22" s="255"/>
      <c r="H22" s="169"/>
    </row>
    <row r="23" spans="2:8" ht="20.100000000000001" customHeight="1" thickBot="1" x14ac:dyDescent="0.25">
      <c r="B23" s="22" t="s">
        <v>187</v>
      </c>
      <c r="C23" s="48" t="s">
        <v>137</v>
      </c>
      <c r="D23" s="188"/>
      <c r="E23" s="188"/>
      <c r="F23" s="256"/>
      <c r="G23" s="257"/>
      <c r="H23" s="185"/>
    </row>
    <row r="24" spans="2:8" ht="32.25" customHeight="1" thickTop="1" x14ac:dyDescent="0.2">
      <c r="B24" s="481" t="s">
        <v>150</v>
      </c>
      <c r="C24" s="481"/>
      <c r="D24" s="481"/>
      <c r="E24" s="481"/>
      <c r="F24" s="481"/>
    </row>
  </sheetData>
  <mergeCells count="8">
    <mergeCell ref="B24:F24"/>
    <mergeCell ref="G10:G11"/>
    <mergeCell ref="H10:H11"/>
    <mergeCell ref="B7:F7"/>
    <mergeCell ref="D12:D17"/>
    <mergeCell ref="B10:B11"/>
    <mergeCell ref="C10:C11"/>
    <mergeCell ref="D10:F10"/>
  </mergeCells>
  <phoneticPr fontId="1" type="noConversion"/>
  <printOptions horizontalCentered="1"/>
  <pageMargins left="0.74803149606299202" right="0.74803149606299202" top="0.43" bottom="0.59" header="0.31" footer="0.34"/>
  <pageSetup paperSize="9" scale="110" orientation="landscape" r:id="rId1"/>
  <headerFooter alignWithMargins="0">
    <oddFooter>&amp;CСтрана &amp;P од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078C2-9702-4BB6-B200-9DBBFE6BF0EB}">
  <dimension ref="A1:J17"/>
  <sheetViews>
    <sheetView showGridLines="0" zoomScaleNormal="100" workbookViewId="0"/>
  </sheetViews>
  <sheetFormatPr defaultRowHeight="12.75" x14ac:dyDescent="0.2"/>
  <cols>
    <col min="1" max="1" width="3.7109375" style="73" customWidth="1"/>
    <col min="2" max="2" width="19.5703125" style="73" customWidth="1"/>
    <col min="3" max="8" width="14.28515625" style="73" customWidth="1"/>
    <col min="9" max="9" width="6.42578125" style="73" customWidth="1"/>
    <col min="10" max="10" width="6.7109375" style="73" customWidth="1"/>
    <col min="11" max="16384" width="9.140625" style="73"/>
  </cols>
  <sheetData>
    <row r="1" spans="1:10" x14ac:dyDescent="0.2">
      <c r="A1" s="11" t="s">
        <v>56</v>
      </c>
      <c r="B1" s="12"/>
      <c r="C1" s="11"/>
      <c r="D1" s="16"/>
      <c r="E1" s="16"/>
    </row>
    <row r="2" spans="1:10" x14ac:dyDescent="0.2">
      <c r="A2" s="11"/>
      <c r="B2" s="12"/>
      <c r="C2" s="11"/>
      <c r="D2" s="16"/>
      <c r="E2" s="16"/>
    </row>
    <row r="3" spans="1:10" x14ac:dyDescent="0.2">
      <c r="A3" s="16"/>
      <c r="B3" s="13" t="str">
        <f>CONCATENATE(Poc.strana!A22," ",Poc.strana!C22)</f>
        <v xml:space="preserve">Назив енергетског субјекта: </v>
      </c>
      <c r="C3" s="16"/>
      <c r="D3" s="16"/>
      <c r="E3" s="16"/>
    </row>
    <row r="4" spans="1:10" x14ac:dyDescent="0.2">
      <c r="A4" s="16"/>
      <c r="B4" s="13" t="str">
        <f>CONCATENATE(Poc.strana!A35," ",Poc.strana!C35)</f>
        <v xml:space="preserve">Датум обраде: </v>
      </c>
      <c r="C4" s="16"/>
      <c r="D4" s="16"/>
      <c r="E4" s="16"/>
    </row>
    <row r="7" spans="1:10" x14ac:dyDescent="0.2">
      <c r="B7" s="494" t="str">
        <f>CONCATENATE("Табела ЕТ-3-8. ПРЕУЗИМАЊЕ, ИСПОРУКА И СОПСТВЕНА ПОТРОШЊА ПО НАПОНСКИМ НИВОИМА У"," ",Poc.strana!C25,". ГОДИНИ")</f>
        <v>Табела ЕТ-3-8. ПРЕУЗИМАЊЕ, ИСПОРУКА И СОПСТВЕНА ПОТРОШЊА ПО НАПОНСКИМ НИВОИМА У 2025. ГОДИНИ</v>
      </c>
      <c r="C7" s="494"/>
      <c r="D7" s="494"/>
      <c r="E7" s="494"/>
      <c r="F7" s="494"/>
      <c r="G7" s="494"/>
      <c r="H7" s="494"/>
      <c r="I7"/>
      <c r="J7"/>
    </row>
    <row r="9" spans="1:10" ht="9" customHeight="1" thickBot="1" x14ac:dyDescent="0.25"/>
    <row r="10" spans="1:10" ht="40.5" customHeight="1" thickTop="1" x14ac:dyDescent="0.2">
      <c r="B10" s="206" t="s">
        <v>18</v>
      </c>
      <c r="C10" s="207" t="s">
        <v>91</v>
      </c>
      <c r="D10" s="207" t="s">
        <v>130</v>
      </c>
      <c r="E10" s="207" t="s">
        <v>165</v>
      </c>
      <c r="F10" s="207" t="s">
        <v>129</v>
      </c>
      <c r="G10" s="207" t="s">
        <v>131</v>
      </c>
      <c r="H10" s="208" t="s">
        <v>85</v>
      </c>
    </row>
    <row r="11" spans="1:10" x14ac:dyDescent="0.2">
      <c r="B11" s="209" t="s">
        <v>21</v>
      </c>
      <c r="C11" s="210" t="s">
        <v>84</v>
      </c>
      <c r="D11" s="211" t="s">
        <v>84</v>
      </c>
      <c r="E11" s="211" t="s">
        <v>84</v>
      </c>
      <c r="F11" s="211" t="s">
        <v>84</v>
      </c>
      <c r="G11" s="211" t="s">
        <v>84</v>
      </c>
      <c r="H11" s="212" t="s">
        <v>84</v>
      </c>
    </row>
    <row r="12" spans="1:10" x14ac:dyDescent="0.2">
      <c r="B12" s="213">
        <v>400</v>
      </c>
      <c r="C12" s="214"/>
      <c r="D12" s="214"/>
      <c r="E12" s="259"/>
      <c r="F12" s="214"/>
      <c r="G12" s="214"/>
      <c r="H12" s="215"/>
    </row>
    <row r="13" spans="1:10" x14ac:dyDescent="0.2">
      <c r="B13" s="216">
        <v>220</v>
      </c>
      <c r="C13" s="217"/>
      <c r="D13" s="217"/>
      <c r="E13" s="260"/>
      <c r="F13" s="217"/>
      <c r="G13" s="217"/>
      <c r="H13" s="218"/>
    </row>
    <row r="14" spans="1:10" x14ac:dyDescent="0.2">
      <c r="B14" s="219">
        <v>110</v>
      </c>
      <c r="C14" s="220"/>
      <c r="D14" s="220"/>
      <c r="E14" s="220"/>
      <c r="F14" s="220"/>
      <c r="G14" s="220"/>
      <c r="H14" s="221"/>
    </row>
    <row r="15" spans="1:10" ht="13.5" thickBot="1" x14ac:dyDescent="0.25">
      <c r="B15" s="222" t="s">
        <v>32</v>
      </c>
      <c r="C15" s="223">
        <f t="shared" ref="C15:H15" si="0">SUM(C12:C14)</f>
        <v>0</v>
      </c>
      <c r="D15" s="223">
        <f t="shared" si="0"/>
        <v>0</v>
      </c>
      <c r="E15" s="223">
        <f>SUM(E14)</f>
        <v>0</v>
      </c>
      <c r="F15" s="223">
        <f t="shared" si="0"/>
        <v>0</v>
      </c>
      <c r="G15" s="223">
        <f t="shared" si="0"/>
        <v>0</v>
      </c>
      <c r="H15" s="224">
        <f t="shared" si="0"/>
        <v>0</v>
      </c>
    </row>
    <row r="16" spans="1:10" ht="13.5" thickTop="1" x14ac:dyDescent="0.2"/>
    <row r="17" spans="2:2" x14ac:dyDescent="0.2">
      <c r="B17" s="11" t="s">
        <v>151</v>
      </c>
    </row>
  </sheetData>
  <mergeCells count="1">
    <mergeCell ref="B7:H7"/>
  </mergeCells>
  <phoneticPr fontId="1" type="noConversion"/>
  <printOptions horizontalCentered="1"/>
  <pageMargins left="0.23" right="0.27" top="0.37" bottom="0.42" header="0.24" footer="0.17"/>
  <pageSetup paperSize="9" scale="115" orientation="landscape" r:id="rId1"/>
  <headerFooter alignWithMargins="0">
    <oddFooter>&amp;CСтрана &amp;P од &amp;N</oddFooter>
  </headerFooter>
  <ignoredErrors>
    <ignoredError sqref="E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Poc.strana</vt:lpstr>
      <vt:lpstr>Sadrzaj_Dinamika</vt:lpstr>
      <vt:lpstr>Sumarno</vt:lpstr>
      <vt:lpstr>Dalekovodi</vt:lpstr>
      <vt:lpstr>Polja</vt:lpstr>
      <vt:lpstr>Interkonek.dalekov.</vt:lpstr>
      <vt:lpstr>Proizvodni kapaciteti</vt:lpstr>
      <vt:lpstr>Mesta isporuke</vt:lpstr>
      <vt:lpstr>NapNivoi</vt:lpstr>
      <vt:lpstr>Dalekovodi!Print_Area</vt:lpstr>
      <vt:lpstr>Interkonek.dalekov.!Print_Area</vt:lpstr>
      <vt:lpstr>'Mesta isporuke'!Print_Area</vt:lpstr>
      <vt:lpstr>NapNivoi!Print_Area</vt:lpstr>
      <vt:lpstr>Poc.strana!Print_Area</vt:lpstr>
      <vt:lpstr>Polja!Print_Area</vt:lpstr>
      <vt:lpstr>Sadrzaj_Dinamika!Print_Area</vt:lpstr>
      <vt:lpstr>Sumarno!Print_Area</vt:lpstr>
      <vt:lpstr>Sadrzaj_Dinamika!Print_Titles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Trivic</dc:creator>
  <cp:lastModifiedBy>Aca Vuckovic</cp:lastModifiedBy>
  <cp:lastPrinted>2008-11-12T14:35:19Z</cp:lastPrinted>
  <dcterms:created xsi:type="dcterms:W3CDTF">2006-07-05T09:57:32Z</dcterms:created>
  <dcterms:modified xsi:type="dcterms:W3CDTF">2026-02-20T12:15:16Z</dcterms:modified>
</cp:coreProperties>
</file>